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tabRatio="788" activeTab="0"/>
  </bookViews>
  <sheets>
    <sheet name="須知" sheetId="1" r:id="rId1"/>
    <sheet name="MD" sheetId="2" r:id="rId2"/>
    <sheet name="MAFormat" sheetId="3" r:id="rId3"/>
    <sheet name="男甲賽程" sheetId="4" r:id="rId4"/>
    <sheet name="MBFormat" sheetId="5" r:id="rId5"/>
    <sheet name="男乙賽程" sheetId="6" r:id="rId6"/>
    <sheet name="WD" sheetId="7" r:id="rId7"/>
    <sheet name="WAFormat" sheetId="8" r:id="rId8"/>
    <sheet name="女甲賽程" sheetId="9" r:id="rId9"/>
    <sheet name="WBFormat" sheetId="10" r:id="rId10"/>
    <sheet name="女乙賽程" sheetId="11" r:id="rId11"/>
    <sheet name="TT" sheetId="12" r:id="rId12"/>
  </sheets>
  <externalReferences>
    <externalReference r:id="rId15"/>
  </externalReferences>
  <definedNames>
    <definedName name="_xlnm.Print_Area" localSheetId="2">'MAFormat'!$B$1:$G$45</definedName>
    <definedName name="_xlnm.Print_Area" localSheetId="4">'MBFormat'!$A$1:$N$119</definedName>
    <definedName name="_xlnm.Print_Area" localSheetId="1">'MD'!$B$1:$O$103</definedName>
    <definedName name="_xlnm.Print_Area" localSheetId="7">'WAFormat'!$B$1:$H$44</definedName>
    <definedName name="_xlnm.Print_Area" localSheetId="9">'WBFormat'!$B$1:$L$76</definedName>
    <definedName name="_xlnm.Print_Area" localSheetId="6">'WD'!$A$1:$O$72</definedName>
    <definedName name="_xlnm.Print_Area" localSheetId="5">'男乙賽程'!$A$1:$W$55</definedName>
    <definedName name="_xlnm.Print_Area" localSheetId="3">'男甲賽程'!$A$1:$U$55</definedName>
    <definedName name="_xlnm.Print_Area" localSheetId="0">'須知'!$A$1:$B$55</definedName>
  </definedNames>
  <calcPr fullCalcOnLoad="1"/>
</workbook>
</file>

<file path=xl/sharedStrings.xml><?xml version="1.0" encoding="utf-8"?>
<sst xmlns="http://schemas.openxmlformats.org/spreadsheetml/2006/main" count="2682" uniqueCount="1170">
  <si>
    <t>D1</t>
  </si>
  <si>
    <t>F1</t>
  </si>
  <si>
    <t>G1</t>
  </si>
  <si>
    <t>MB1</t>
  </si>
  <si>
    <t>MB2</t>
  </si>
  <si>
    <t>MB3</t>
  </si>
  <si>
    <t>MB4</t>
  </si>
  <si>
    <t>MB5</t>
  </si>
  <si>
    <t>MB6</t>
  </si>
  <si>
    <t>MB7</t>
  </si>
  <si>
    <t>MB8</t>
  </si>
  <si>
    <t>MB13</t>
  </si>
  <si>
    <t>MB14</t>
  </si>
  <si>
    <t>MB15</t>
  </si>
  <si>
    <t>MB16</t>
  </si>
  <si>
    <t>QT1</t>
  </si>
  <si>
    <t>F</t>
  </si>
  <si>
    <t>F2</t>
  </si>
  <si>
    <t>B1</t>
  </si>
  <si>
    <t>Final 3/4 places</t>
  </si>
  <si>
    <t>B2</t>
  </si>
  <si>
    <t>B3</t>
  </si>
  <si>
    <t>C</t>
  </si>
  <si>
    <t>C1</t>
  </si>
  <si>
    <t>C2</t>
  </si>
  <si>
    <t>C3</t>
  </si>
  <si>
    <t>D</t>
  </si>
  <si>
    <t>D1</t>
  </si>
  <si>
    <t>D2</t>
  </si>
  <si>
    <t>D3</t>
  </si>
  <si>
    <t>H</t>
  </si>
  <si>
    <t>B</t>
  </si>
  <si>
    <t>SEED#2</t>
  </si>
  <si>
    <t>A</t>
  </si>
  <si>
    <t>SEED#3</t>
  </si>
  <si>
    <t>SEED#5</t>
  </si>
  <si>
    <t>SEED#6</t>
  </si>
  <si>
    <t>SEED#7</t>
  </si>
  <si>
    <t>SEED#9</t>
  </si>
  <si>
    <t>SEED#8</t>
  </si>
  <si>
    <t>1st</t>
  </si>
  <si>
    <t>2nd</t>
  </si>
  <si>
    <t>3rd</t>
  </si>
  <si>
    <t>4th</t>
  </si>
  <si>
    <t>SEED#10</t>
  </si>
  <si>
    <t>SEED#11</t>
  </si>
  <si>
    <t>SEED#12</t>
  </si>
  <si>
    <t>SEED#13</t>
  </si>
  <si>
    <t>SEED#14</t>
  </si>
  <si>
    <t>SEED#18</t>
  </si>
  <si>
    <t>SEED#19</t>
  </si>
  <si>
    <t>SEED#20</t>
  </si>
  <si>
    <t>SEED#21</t>
  </si>
  <si>
    <t>SEED#22</t>
  </si>
  <si>
    <t>SEED#26</t>
  </si>
  <si>
    <t>SEED#27</t>
  </si>
  <si>
    <t>Final 1/2 places</t>
  </si>
  <si>
    <t>B</t>
  </si>
  <si>
    <t>G1</t>
  </si>
  <si>
    <t>H1</t>
  </si>
  <si>
    <t>G2</t>
  </si>
  <si>
    <t>H3</t>
  </si>
  <si>
    <t>G3</t>
  </si>
  <si>
    <t>H2</t>
  </si>
  <si>
    <t>G</t>
  </si>
  <si>
    <t>G4</t>
  </si>
  <si>
    <t>H4</t>
  </si>
  <si>
    <t>Uniform</t>
  </si>
  <si>
    <t>Rules</t>
  </si>
  <si>
    <t>54 pts</t>
  </si>
  <si>
    <t>E1</t>
  </si>
  <si>
    <t>F1</t>
  </si>
  <si>
    <t>A</t>
  </si>
  <si>
    <t>A1</t>
  </si>
  <si>
    <t>E</t>
  </si>
  <si>
    <t>F</t>
  </si>
  <si>
    <t>G</t>
  </si>
  <si>
    <t>H</t>
  </si>
  <si>
    <t>5th</t>
  </si>
  <si>
    <t>Group</t>
  </si>
  <si>
    <t>POOL</t>
  </si>
  <si>
    <t>SEED#17</t>
  </si>
  <si>
    <t>SEED#16</t>
  </si>
  <si>
    <t xml:space="preserve">Read </t>
  </si>
  <si>
    <t>Team</t>
  </si>
  <si>
    <t>Team Name</t>
  </si>
  <si>
    <t>Ind.</t>
  </si>
  <si>
    <t>DRAW RESULT</t>
  </si>
  <si>
    <t>SEED NO.</t>
  </si>
  <si>
    <t>Seeding</t>
  </si>
  <si>
    <t>Points</t>
  </si>
  <si>
    <t>D2</t>
  </si>
  <si>
    <t>C2</t>
  </si>
  <si>
    <t>B2</t>
  </si>
  <si>
    <t>A2</t>
  </si>
  <si>
    <t>E1</t>
  </si>
  <si>
    <t>E2</t>
  </si>
  <si>
    <t>F2</t>
  </si>
  <si>
    <t>Match No.</t>
  </si>
  <si>
    <t>TEAMS</t>
  </si>
  <si>
    <t>TEAM A</t>
  </si>
  <si>
    <t>TEAM B</t>
  </si>
  <si>
    <t>Serial no.</t>
  </si>
  <si>
    <t xml:space="preserve">Read </t>
  </si>
  <si>
    <t>Team</t>
  </si>
  <si>
    <t>Team Name</t>
  </si>
  <si>
    <t>Ind.</t>
  </si>
  <si>
    <t>DRAW RESULT</t>
  </si>
  <si>
    <t>SEED NO.</t>
  </si>
  <si>
    <t>Seeding</t>
  </si>
  <si>
    <t>Points</t>
  </si>
  <si>
    <t>Points</t>
  </si>
  <si>
    <t>Vs</t>
  </si>
  <si>
    <t>Vs</t>
  </si>
  <si>
    <t>Vs</t>
  </si>
  <si>
    <t>A3</t>
  </si>
  <si>
    <t>Vs</t>
  </si>
  <si>
    <t>Vs</t>
  </si>
  <si>
    <t>Vs</t>
  </si>
  <si>
    <t>E4</t>
  </si>
  <si>
    <t>E2</t>
  </si>
  <si>
    <t>E3</t>
  </si>
  <si>
    <t>F4</t>
  </si>
  <si>
    <t>F2</t>
  </si>
  <si>
    <t>F3</t>
  </si>
  <si>
    <t>Match No.</t>
  </si>
  <si>
    <t>TEAMS</t>
  </si>
  <si>
    <t>TEAM A</t>
  </si>
  <si>
    <t>TEAM B</t>
  </si>
  <si>
    <t>Serial no.</t>
  </si>
  <si>
    <t>Team Name</t>
  </si>
  <si>
    <t>QC1</t>
  </si>
  <si>
    <t>QC2</t>
  </si>
  <si>
    <t>QC3</t>
  </si>
  <si>
    <t>QD1</t>
  </si>
  <si>
    <t>QD2</t>
  </si>
  <si>
    <t>QD3</t>
  </si>
  <si>
    <t>QC4</t>
  </si>
  <si>
    <t>QC3</t>
  </si>
  <si>
    <t>QC2</t>
  </si>
  <si>
    <t>QD4</t>
  </si>
  <si>
    <t>QD3</t>
  </si>
  <si>
    <t>QD2</t>
  </si>
  <si>
    <t>AA1</t>
  </si>
  <si>
    <t>AB1</t>
  </si>
  <si>
    <t>AB2</t>
  </si>
  <si>
    <t>AA2</t>
  </si>
  <si>
    <t>AA1</t>
  </si>
  <si>
    <t>AA2</t>
  </si>
  <si>
    <t>AA1</t>
  </si>
  <si>
    <t>AA3</t>
  </si>
  <si>
    <t>AA4</t>
  </si>
  <si>
    <t>AB1</t>
  </si>
  <si>
    <t>AB2</t>
  </si>
  <si>
    <t>AB3</t>
  </si>
  <si>
    <t>AB4</t>
  </si>
  <si>
    <t>Playing Schedule (Men's Division I)</t>
  </si>
  <si>
    <t>Playing Schedule (Men's Division II)</t>
  </si>
  <si>
    <t>SEED#1</t>
  </si>
  <si>
    <t>SEED#4</t>
  </si>
  <si>
    <t>SEED#8</t>
  </si>
  <si>
    <t>AA4</t>
  </si>
  <si>
    <t>AB1</t>
  </si>
  <si>
    <t>AB2</t>
  </si>
  <si>
    <t>AB3</t>
  </si>
  <si>
    <t>AB4</t>
  </si>
  <si>
    <t>MA1</t>
  </si>
  <si>
    <t>MA3</t>
  </si>
  <si>
    <t>MA4</t>
  </si>
  <si>
    <t>MA2</t>
  </si>
  <si>
    <t>SEED#9</t>
  </si>
  <si>
    <t>SEED#15</t>
  </si>
  <si>
    <t>SEED#28</t>
  </si>
  <si>
    <t>SEED#29</t>
  </si>
  <si>
    <t>SEED#30</t>
  </si>
  <si>
    <t>SEED#23</t>
  </si>
  <si>
    <t>AA2</t>
  </si>
  <si>
    <t>AA3</t>
  </si>
  <si>
    <t>QC1</t>
  </si>
  <si>
    <t>QC4</t>
  </si>
  <si>
    <t>QC2</t>
  </si>
  <si>
    <t>QC3</t>
  </si>
  <si>
    <t>QD1</t>
  </si>
  <si>
    <t>QD4</t>
  </si>
  <si>
    <t>QD2</t>
  </si>
  <si>
    <t>QD3</t>
  </si>
  <si>
    <t>Playing Schedule (Women's Division I)</t>
  </si>
  <si>
    <t>WA1</t>
  </si>
  <si>
    <t>WA3</t>
  </si>
  <si>
    <t>WA4</t>
  </si>
  <si>
    <t>WA2</t>
  </si>
  <si>
    <t>Competition Information</t>
  </si>
  <si>
    <t xml:space="preserve">Report </t>
  </si>
  <si>
    <t>Teams should report to the competition organizer 15 minutes before the competition.</t>
  </si>
  <si>
    <t>All results will be deleted if unlawful player has been found.</t>
  </si>
  <si>
    <t>Players in a team should wear identical uniform with visible number 1 &amp; 2 on front and back side of players’uniform</t>
  </si>
  <si>
    <t xml:space="preserve">Beach volleyball official rules from FIVB will be adopted throughout the game. </t>
  </si>
  <si>
    <t>Dimensions of playing area and height of the net are as follow:</t>
  </si>
  <si>
    <t>Playing area: 16m x 8m</t>
  </si>
  <si>
    <t>A Grade Men's net: 2.43m ;B Grade Men's net: 2.35m ;A Grade Women's net: 2.24m;B Grade Women's net: 2.20m</t>
  </si>
  <si>
    <t xml:space="preserve">A match would be won by team that wins two sets with each of them having a minimum lead of 2 points. </t>
  </si>
  <si>
    <t>In the case of 1-1 ties, the deciding set (the 3rd) is played to 15 points with a minimum lead of 2 points.</t>
  </si>
  <si>
    <t>Court switch would be taken place after every 7 points (Set 1 and 2)  and 5 points (Set 3) played</t>
  </si>
  <si>
    <t xml:space="preserve">Each team is entitled to a maximum of one time-out per set. Each time-out lasts for 30 seconds and could be called by either of the players </t>
  </si>
  <si>
    <t>Technical Time-out: in sets 1 and 2, one additional 30 second Technical Time-out</t>
  </si>
  <si>
    <t xml:space="preserve">is automatically allocated when the sum of the points scored by the teams equals 21 points.  </t>
  </si>
  <si>
    <t>A player completes an attack-hit using an “open-handed tip or dink” directing the ball</t>
  </si>
  <si>
    <t>with the fingers would be considered as a attack-hit fault</t>
  </si>
  <si>
    <t>Knock out system &amp; best of 3 system will be adopted in the final round and QT</t>
  </si>
  <si>
    <t xml:space="preserve">For Preliminary Round, all the games are in 2 sets </t>
  </si>
  <si>
    <t>No points will be given for those "no show"</t>
  </si>
  <si>
    <t xml:space="preserve">Men Division I's net: 2.43m ;Men Division II's net: 2.35m ; Women Division I's net: 2.24m;Women Division II's net: 2.20m </t>
  </si>
  <si>
    <t>H1</t>
  </si>
  <si>
    <t>Serial no.</t>
  </si>
  <si>
    <t>SEED#9</t>
  </si>
  <si>
    <t>SEED#24</t>
  </si>
  <si>
    <t>SEED#25</t>
  </si>
  <si>
    <t>120 pts</t>
  </si>
  <si>
    <t>108 pts</t>
  </si>
  <si>
    <t>96 pts</t>
  </si>
  <si>
    <t>84 pts</t>
  </si>
  <si>
    <t>72 pts</t>
  </si>
  <si>
    <t>BYE</t>
  </si>
  <si>
    <t>9th</t>
  </si>
  <si>
    <t>54 pts</t>
  </si>
  <si>
    <t>A1</t>
  </si>
  <si>
    <t>132 pts</t>
  </si>
  <si>
    <t>144 pts</t>
  </si>
  <si>
    <t>108 pts</t>
  </si>
  <si>
    <t>120 pts</t>
  </si>
  <si>
    <t>In case of 1-1 ties, the deciding set (the 3rd) is played to 15 points with a minimum lead of 2 points.In pool games,win a game will get 3 points.</t>
  </si>
  <si>
    <t>Playing Schedule (Women's Division II)</t>
  </si>
  <si>
    <t>Win</t>
  </si>
  <si>
    <t>Loss</t>
  </si>
  <si>
    <t>AA1</t>
  </si>
  <si>
    <t>AA2</t>
  </si>
  <si>
    <t>A2</t>
  </si>
  <si>
    <t>H2</t>
  </si>
  <si>
    <t>.</t>
  </si>
  <si>
    <t>Final 3/4 places</t>
  </si>
  <si>
    <t>Alps</t>
  </si>
  <si>
    <t>Alps-MW</t>
  </si>
  <si>
    <t>SCAA-99</t>
  </si>
  <si>
    <t>SLD</t>
  </si>
  <si>
    <t>SBDW</t>
  </si>
  <si>
    <t>AM</t>
  </si>
  <si>
    <t>AK</t>
  </si>
  <si>
    <t>ST</t>
  </si>
  <si>
    <t>The Passionate Miami</t>
  </si>
  <si>
    <t>GIAY</t>
  </si>
  <si>
    <t>SURVIVOR</t>
  </si>
  <si>
    <t>KC</t>
  </si>
  <si>
    <t>TY</t>
  </si>
  <si>
    <t>NEW</t>
  </si>
  <si>
    <t>F146</t>
  </si>
  <si>
    <t>F530</t>
  </si>
  <si>
    <t>F538</t>
  </si>
  <si>
    <t>F401</t>
  </si>
  <si>
    <t>F202</t>
  </si>
  <si>
    <t>F628</t>
  </si>
  <si>
    <t>F599</t>
  </si>
  <si>
    <t>F148</t>
  </si>
  <si>
    <t>F596</t>
  </si>
  <si>
    <t>F237</t>
  </si>
  <si>
    <t>F631</t>
  </si>
  <si>
    <t>F585</t>
  </si>
  <si>
    <t>F531</t>
  </si>
  <si>
    <t>F624</t>
  </si>
  <si>
    <t>F583</t>
  </si>
  <si>
    <t>F588</t>
  </si>
  <si>
    <t>F640</t>
  </si>
  <si>
    <t>F432</t>
  </si>
  <si>
    <t>F132</t>
  </si>
  <si>
    <t>F115</t>
  </si>
  <si>
    <t>F150</t>
  </si>
  <si>
    <t>F439</t>
  </si>
  <si>
    <t>F660</t>
  </si>
  <si>
    <t>F649</t>
  </si>
  <si>
    <t>F683</t>
  </si>
  <si>
    <t>F617</t>
  </si>
  <si>
    <t>F179</t>
  </si>
  <si>
    <t>F686</t>
  </si>
  <si>
    <t>F582</t>
  </si>
  <si>
    <t>F681</t>
  </si>
  <si>
    <t>F687</t>
  </si>
  <si>
    <t>C1</t>
  </si>
  <si>
    <t>A3</t>
  </si>
  <si>
    <t>B3</t>
  </si>
  <si>
    <t>C3</t>
  </si>
  <si>
    <t>D3</t>
  </si>
  <si>
    <t>E3</t>
  </si>
  <si>
    <t>F3</t>
  </si>
  <si>
    <t>QT4</t>
  </si>
  <si>
    <t>QT5</t>
  </si>
  <si>
    <t>M839</t>
  </si>
  <si>
    <t>M840</t>
  </si>
  <si>
    <t>M841</t>
  </si>
  <si>
    <t>M842</t>
  </si>
  <si>
    <t>M843</t>
  </si>
  <si>
    <t>M844</t>
  </si>
  <si>
    <t>M550</t>
  </si>
  <si>
    <t>M845</t>
  </si>
  <si>
    <t>M846</t>
  </si>
  <si>
    <t>M552</t>
  </si>
  <si>
    <t>M847</t>
  </si>
  <si>
    <t>M553</t>
  </si>
  <si>
    <t>M848</t>
  </si>
  <si>
    <t>M849</t>
  </si>
  <si>
    <t>M850</t>
  </si>
  <si>
    <t>M556</t>
  </si>
  <si>
    <t>M851</t>
  </si>
  <si>
    <t>M852</t>
  </si>
  <si>
    <t>M853</t>
  </si>
  <si>
    <t>M854</t>
  </si>
  <si>
    <t>M855</t>
  </si>
  <si>
    <t>M561</t>
  </si>
  <si>
    <t>M856</t>
  </si>
  <si>
    <t>M857</t>
  </si>
  <si>
    <t>M858</t>
  </si>
  <si>
    <t>M859</t>
  </si>
  <si>
    <t>M860</t>
  </si>
  <si>
    <t>M861</t>
  </si>
  <si>
    <t>P3</t>
  </si>
  <si>
    <t>O3</t>
  </si>
  <si>
    <t>N3</t>
  </si>
  <si>
    <t>M3</t>
  </si>
  <si>
    <t>L3</t>
  </si>
  <si>
    <t>K3</t>
  </si>
  <si>
    <t>M862</t>
  </si>
  <si>
    <t>J3</t>
  </si>
  <si>
    <t>I3</t>
  </si>
  <si>
    <t>C</t>
  </si>
  <si>
    <t>D</t>
  </si>
  <si>
    <t>H3</t>
  </si>
  <si>
    <t>I3</t>
  </si>
  <si>
    <t>QT2</t>
  </si>
  <si>
    <t>QT3</t>
  </si>
  <si>
    <t>F691</t>
  </si>
  <si>
    <t>F692</t>
  </si>
  <si>
    <t>F693</t>
  </si>
  <si>
    <t>F694</t>
  </si>
  <si>
    <t>F695</t>
  </si>
  <si>
    <t>F696</t>
  </si>
  <si>
    <t>F697</t>
  </si>
  <si>
    <t>F698</t>
  </si>
  <si>
    <t>F699</t>
  </si>
  <si>
    <t>F700</t>
  </si>
  <si>
    <t>F701</t>
  </si>
  <si>
    <t>F702</t>
  </si>
  <si>
    <t>F703</t>
  </si>
  <si>
    <t>F704</t>
  </si>
  <si>
    <t>F705</t>
  </si>
  <si>
    <t>F706</t>
  </si>
  <si>
    <t>F707</t>
  </si>
  <si>
    <t>F708</t>
  </si>
  <si>
    <t>F709</t>
  </si>
  <si>
    <t>F710</t>
  </si>
  <si>
    <t>F711</t>
  </si>
  <si>
    <t>F712</t>
  </si>
  <si>
    <t>F713</t>
  </si>
  <si>
    <t>Match No.</t>
  </si>
  <si>
    <t>ALPS 999</t>
  </si>
  <si>
    <t>SCAA LM</t>
  </si>
  <si>
    <t>ALPS-FJ</t>
  </si>
  <si>
    <t>TTYY</t>
  </si>
  <si>
    <t>SWC</t>
  </si>
  <si>
    <t>Safe sets</t>
  </si>
  <si>
    <t>Promise Breaker</t>
  </si>
  <si>
    <t>SA</t>
  </si>
  <si>
    <t>SKTL</t>
  </si>
  <si>
    <t>B&amp;C</t>
  </si>
  <si>
    <t>RCDC</t>
  </si>
  <si>
    <t>BnW</t>
  </si>
  <si>
    <t>Alps JZ</t>
  </si>
  <si>
    <t>SPECIAL</t>
  </si>
  <si>
    <t>C &amp; K</t>
  </si>
  <si>
    <t>2R</t>
  </si>
  <si>
    <t>Reebok Nickin Boy</t>
  </si>
  <si>
    <t>WE</t>
  </si>
  <si>
    <t>ALPS SB</t>
  </si>
  <si>
    <t>KT</t>
  </si>
  <si>
    <r>
      <t xml:space="preserve">Seeding List </t>
    </r>
    <r>
      <rPr>
        <sz val="18"/>
        <rFont val="Calibri"/>
        <family val="2"/>
      </rPr>
      <t>(table 2)</t>
    </r>
  </si>
  <si>
    <t>Thorsten Flaquiere</t>
  </si>
  <si>
    <t>M291</t>
  </si>
  <si>
    <t>M323</t>
  </si>
  <si>
    <t>M180</t>
  </si>
  <si>
    <t>M902</t>
  </si>
  <si>
    <t>M829</t>
  </si>
  <si>
    <t>M514</t>
  </si>
  <si>
    <t>M766</t>
  </si>
  <si>
    <t>M103</t>
  </si>
  <si>
    <t>M626</t>
  </si>
  <si>
    <t>M179</t>
  </si>
  <si>
    <t>M342</t>
  </si>
  <si>
    <t>M748</t>
  </si>
  <si>
    <t>M629</t>
  </si>
  <si>
    <t>M595</t>
  </si>
  <si>
    <t>M670</t>
  </si>
  <si>
    <t>M798</t>
  </si>
  <si>
    <t>M883</t>
  </si>
  <si>
    <t>M623</t>
  </si>
  <si>
    <t>M224</t>
  </si>
  <si>
    <t>M112</t>
  </si>
  <si>
    <t>M631</t>
  </si>
  <si>
    <t>M891</t>
  </si>
  <si>
    <t>M744</t>
  </si>
  <si>
    <t>M729</t>
  </si>
  <si>
    <t>M575</t>
  </si>
  <si>
    <t>M639</t>
  </si>
  <si>
    <t>M750</t>
  </si>
  <si>
    <t>M414</t>
  </si>
  <si>
    <t>M676</t>
  </si>
  <si>
    <t>M337</t>
  </si>
  <si>
    <t>M592</t>
  </si>
  <si>
    <t>M795</t>
  </si>
  <si>
    <t>M667</t>
  </si>
  <si>
    <t>M643</t>
  </si>
  <si>
    <t>M899</t>
  </si>
  <si>
    <t>M205</t>
  </si>
  <si>
    <t>M682</t>
  </si>
  <si>
    <t>M781</t>
  </si>
  <si>
    <t>M624</t>
  </si>
  <si>
    <t>M214</t>
  </si>
  <si>
    <t>M816</t>
  </si>
  <si>
    <t>M630</t>
  </si>
  <si>
    <t>M227</t>
  </si>
  <si>
    <t>M704</t>
  </si>
  <si>
    <t>M880</t>
  </si>
  <si>
    <t>M332</t>
  </si>
  <si>
    <t>M568</t>
  </si>
  <si>
    <t>M896</t>
  </si>
  <si>
    <t>M622</t>
  </si>
  <si>
    <t>M202</t>
  </si>
  <si>
    <t>M229</t>
  </si>
  <si>
    <t>M890</t>
  </si>
  <si>
    <t>M802</t>
  </si>
  <si>
    <t>M751</t>
  </si>
  <si>
    <t>M331</t>
  </si>
  <si>
    <t>Walter Mosca</t>
  </si>
  <si>
    <t xml:space="preserve">UNAR! </t>
  </si>
  <si>
    <t>J&amp;M</t>
  </si>
  <si>
    <t>J&amp;I</t>
  </si>
  <si>
    <t>20 CM</t>
  </si>
  <si>
    <t>YUK&amp;ZOE</t>
  </si>
  <si>
    <t>ACTI-TAPE</t>
  </si>
  <si>
    <t>C FOR CHOCO</t>
  </si>
  <si>
    <t>Forest Sea</t>
  </si>
  <si>
    <t>F.S.</t>
  </si>
  <si>
    <t>Pek Lah</t>
  </si>
  <si>
    <t>MT</t>
  </si>
  <si>
    <t>F437</t>
  </si>
  <si>
    <t>F616</t>
  </si>
  <si>
    <t>F133</t>
  </si>
  <si>
    <t xml:space="preserve">Marit Zahkna </t>
  </si>
  <si>
    <t>F735</t>
  </si>
  <si>
    <t>F595</t>
  </si>
  <si>
    <t>G3</t>
  </si>
  <si>
    <t>M794</t>
  </si>
  <si>
    <r>
      <rPr>
        <sz val="16"/>
        <rFont val="Microsoft JhengHei"/>
        <family val="2"/>
      </rPr>
      <t>第一階段：小組單循環比賽</t>
    </r>
  </si>
  <si>
    <r>
      <rPr>
        <sz val="16"/>
        <color indexed="12"/>
        <rFont val="Microsoft JhengHei"/>
        <family val="2"/>
      </rPr>
      <t>種子隊名單</t>
    </r>
    <r>
      <rPr>
        <sz val="16"/>
        <color indexed="12"/>
        <rFont val="Calibri"/>
        <family val="2"/>
      </rPr>
      <t>(</t>
    </r>
    <r>
      <rPr>
        <sz val="16"/>
        <color indexed="12"/>
        <rFont val="Microsoft JhengHei"/>
        <family val="2"/>
      </rPr>
      <t>表二</t>
    </r>
    <r>
      <rPr>
        <sz val="16"/>
        <color indexed="12"/>
        <rFont val="Calibri"/>
        <family val="2"/>
      </rPr>
      <t>)</t>
    </r>
  </si>
  <si>
    <r>
      <rPr>
        <b/>
        <sz val="14"/>
        <color indexed="12"/>
        <rFont val="Microsoft JhengHei"/>
        <family val="2"/>
      </rPr>
      <t>種子編號</t>
    </r>
  </si>
  <si>
    <r>
      <rPr>
        <b/>
        <sz val="14"/>
        <rFont val="Microsoft JhengHei"/>
        <family val="2"/>
      </rPr>
      <t>積分</t>
    </r>
  </si>
  <si>
    <r>
      <rPr>
        <b/>
        <sz val="14"/>
        <rFont val="Microsoft JhengHei"/>
        <family val="2"/>
      </rPr>
      <t>抽籤結果</t>
    </r>
  </si>
  <si>
    <r>
      <rPr>
        <b/>
        <sz val="14"/>
        <rFont val="Microsoft JhengHei"/>
        <family val="2"/>
      </rPr>
      <t>隊名</t>
    </r>
  </si>
  <si>
    <r>
      <rPr>
        <b/>
        <sz val="14"/>
        <rFont val="Microsoft JhengHei"/>
        <family val="2"/>
      </rPr>
      <t>球員</t>
    </r>
    <r>
      <rPr>
        <b/>
        <sz val="14"/>
        <rFont val="Calibri"/>
        <family val="2"/>
      </rPr>
      <t>1</t>
    </r>
  </si>
  <si>
    <r>
      <rPr>
        <b/>
        <sz val="14"/>
        <rFont val="Microsoft JhengHei"/>
        <family val="2"/>
      </rPr>
      <t>註冊編號</t>
    </r>
  </si>
  <si>
    <r>
      <rPr>
        <b/>
        <sz val="14"/>
        <rFont val="Microsoft JhengHei"/>
        <family val="2"/>
      </rPr>
      <t>球員</t>
    </r>
    <r>
      <rPr>
        <b/>
        <sz val="14"/>
        <rFont val="Calibri"/>
        <family val="2"/>
      </rPr>
      <t>2</t>
    </r>
  </si>
  <si>
    <r>
      <rPr>
        <b/>
        <sz val="14"/>
        <rFont val="Microsoft JhengHei"/>
        <family val="2"/>
      </rPr>
      <t>抽籤結果</t>
    </r>
  </si>
  <si>
    <r>
      <rPr>
        <b/>
        <sz val="14"/>
        <rFont val="Microsoft JhengHei"/>
        <family val="2"/>
      </rPr>
      <t>備註</t>
    </r>
  </si>
  <si>
    <r>
      <rPr>
        <sz val="14"/>
        <rFont val="Microsoft JhengHei"/>
        <family val="2"/>
      </rPr>
      <t>黃駿安</t>
    </r>
  </si>
  <si>
    <r>
      <rPr>
        <sz val="14"/>
        <rFont val="Microsoft JhengHei"/>
        <family val="2"/>
      </rPr>
      <t>李俊傑</t>
    </r>
  </si>
  <si>
    <r>
      <rPr>
        <sz val="14"/>
        <rFont val="Microsoft JhengHei"/>
        <family val="2"/>
      </rPr>
      <t>熱情的邁阿密</t>
    </r>
  </si>
  <si>
    <r>
      <rPr>
        <sz val="14"/>
        <rFont val="Microsoft JhengHei"/>
        <family val="2"/>
      </rPr>
      <t>袁曉榆</t>
    </r>
  </si>
  <si>
    <r>
      <rPr>
        <sz val="14"/>
        <rFont val="Microsoft JhengHei"/>
        <family val="2"/>
      </rPr>
      <t>李健禧</t>
    </r>
  </si>
  <si>
    <r>
      <rPr>
        <sz val="14"/>
        <rFont val="Microsoft JhengHei"/>
        <family val="2"/>
      </rPr>
      <t>徐錦龍</t>
    </r>
  </si>
  <si>
    <r>
      <rPr>
        <sz val="14"/>
        <rFont val="Microsoft JhengHei"/>
        <family val="2"/>
      </rPr>
      <t>楊博文</t>
    </r>
  </si>
  <si>
    <r>
      <rPr>
        <sz val="14"/>
        <rFont val="Microsoft JhengHei"/>
        <family val="2"/>
      </rPr>
      <t>黃嘉潤</t>
    </r>
  </si>
  <si>
    <r>
      <rPr>
        <sz val="14"/>
        <rFont val="Microsoft JhengHei"/>
        <family val="2"/>
      </rPr>
      <t>文駿軒</t>
    </r>
  </si>
  <si>
    <r>
      <rPr>
        <sz val="14"/>
        <rFont val="Microsoft JhengHei"/>
        <family val="2"/>
      </rPr>
      <t>杜啟銘</t>
    </r>
  </si>
  <si>
    <r>
      <rPr>
        <sz val="14"/>
        <rFont val="Microsoft JhengHei"/>
        <family val="2"/>
      </rPr>
      <t>梁俊毅</t>
    </r>
  </si>
  <si>
    <r>
      <rPr>
        <sz val="14"/>
        <rFont val="Microsoft JhengHei"/>
        <family val="2"/>
      </rPr>
      <t>鍾成輝</t>
    </r>
  </si>
  <si>
    <r>
      <rPr>
        <sz val="14"/>
        <rFont val="Microsoft JhengHei"/>
        <family val="2"/>
      </rPr>
      <t>勞永鏗</t>
    </r>
  </si>
  <si>
    <r>
      <rPr>
        <sz val="14"/>
        <rFont val="Microsoft JhengHei"/>
        <family val="2"/>
      </rPr>
      <t>鍾景霆</t>
    </r>
  </si>
  <si>
    <r>
      <rPr>
        <sz val="14"/>
        <rFont val="Microsoft JhengHei"/>
        <family val="2"/>
      </rPr>
      <t>黃偉倫</t>
    </r>
  </si>
  <si>
    <r>
      <rPr>
        <sz val="14"/>
        <rFont val="Microsoft JhengHei"/>
        <family val="2"/>
      </rPr>
      <t>九龍塘</t>
    </r>
  </si>
  <si>
    <r>
      <rPr>
        <sz val="14"/>
        <rFont val="Microsoft JhengHei"/>
        <family val="2"/>
      </rPr>
      <t>彭偉豪</t>
    </r>
  </si>
  <si>
    <r>
      <rPr>
        <sz val="14"/>
        <rFont val="Microsoft JhengHei"/>
        <family val="2"/>
      </rPr>
      <t>梁科仁</t>
    </r>
  </si>
  <si>
    <r>
      <rPr>
        <sz val="14"/>
        <rFont val="Microsoft JhengHei"/>
        <family val="2"/>
      </rPr>
      <t>梁景嵐</t>
    </r>
  </si>
  <si>
    <r>
      <rPr>
        <sz val="14"/>
        <rFont val="Microsoft JhengHei"/>
        <family val="2"/>
      </rPr>
      <t>李烈峰</t>
    </r>
  </si>
  <si>
    <r>
      <rPr>
        <sz val="14"/>
        <rFont val="Microsoft JhengHei"/>
        <family val="2"/>
      </rPr>
      <t>王龍</t>
    </r>
  </si>
  <si>
    <r>
      <rPr>
        <sz val="14"/>
        <rFont val="Microsoft JhengHei"/>
        <family val="2"/>
      </rPr>
      <t>蔡偉傑</t>
    </r>
  </si>
  <si>
    <r>
      <rPr>
        <sz val="14"/>
        <rFont val="Microsoft JhengHei"/>
        <family val="2"/>
      </rPr>
      <t>劉俊文</t>
    </r>
  </si>
  <si>
    <r>
      <rPr>
        <sz val="14"/>
        <rFont val="Microsoft JhengHei"/>
        <family val="2"/>
      </rPr>
      <t>崔耀祖</t>
    </r>
  </si>
  <si>
    <r>
      <rPr>
        <sz val="14"/>
        <rFont val="Microsoft JhengHei"/>
        <family val="2"/>
      </rPr>
      <t>譚洭倫</t>
    </r>
  </si>
  <si>
    <r>
      <rPr>
        <sz val="14"/>
        <rFont val="Microsoft JhengHei"/>
        <family val="2"/>
      </rPr>
      <t>李勤昌</t>
    </r>
  </si>
  <si>
    <r>
      <rPr>
        <sz val="14"/>
        <rFont val="Microsoft JhengHei"/>
        <family val="2"/>
      </rPr>
      <t>黃思瀚</t>
    </r>
  </si>
  <si>
    <r>
      <rPr>
        <sz val="14"/>
        <rFont val="Microsoft JhengHei"/>
        <family val="2"/>
      </rPr>
      <t>徐敬琛</t>
    </r>
  </si>
  <si>
    <r>
      <rPr>
        <sz val="14"/>
        <rFont val="Microsoft JhengHei"/>
        <family val="2"/>
      </rPr>
      <t>陸俊勤</t>
    </r>
  </si>
  <si>
    <r>
      <rPr>
        <sz val="14"/>
        <rFont val="Microsoft JhengHei"/>
        <family val="2"/>
      </rPr>
      <t>林灝銘</t>
    </r>
  </si>
  <si>
    <r>
      <rPr>
        <sz val="14"/>
        <rFont val="Microsoft JhengHei"/>
        <family val="2"/>
      </rPr>
      <t>張海鷹</t>
    </r>
    <r>
      <rPr>
        <sz val="14"/>
        <rFont val="Calibri"/>
        <family val="2"/>
      </rPr>
      <t xml:space="preserve"> </t>
    </r>
  </si>
  <si>
    <r>
      <rPr>
        <sz val="14"/>
        <rFont val="Microsoft JhengHei"/>
        <family val="2"/>
      </rPr>
      <t>丘至剛</t>
    </r>
  </si>
  <si>
    <r>
      <t xml:space="preserve">Alps - </t>
    </r>
    <r>
      <rPr>
        <sz val="14"/>
        <rFont val="Microsoft JhengHei"/>
        <family val="2"/>
      </rPr>
      <t>廢青</t>
    </r>
  </si>
  <si>
    <r>
      <rPr>
        <sz val="14"/>
        <rFont val="Microsoft JhengHei"/>
        <family val="2"/>
      </rPr>
      <t>蔡國培</t>
    </r>
  </si>
  <si>
    <r>
      <rPr>
        <sz val="14"/>
        <rFont val="Microsoft JhengHei"/>
        <family val="2"/>
      </rPr>
      <t>林琪豐</t>
    </r>
  </si>
  <si>
    <r>
      <rPr>
        <sz val="14"/>
        <rFont val="Microsoft JhengHei"/>
        <family val="2"/>
      </rPr>
      <t>柏陞</t>
    </r>
  </si>
  <si>
    <r>
      <rPr>
        <sz val="14"/>
        <rFont val="Microsoft JhengHei"/>
        <family val="2"/>
      </rPr>
      <t>林柏均</t>
    </r>
  </si>
  <si>
    <r>
      <rPr>
        <sz val="14"/>
        <rFont val="Microsoft JhengHei"/>
        <family val="2"/>
      </rPr>
      <t>杜顯陞</t>
    </r>
  </si>
  <si>
    <r>
      <rPr>
        <sz val="14"/>
        <rFont val="Microsoft JhengHei"/>
        <family val="2"/>
      </rPr>
      <t>艾力飛驒</t>
    </r>
  </si>
  <si>
    <r>
      <rPr>
        <sz val="14"/>
        <rFont val="Microsoft JhengHei"/>
        <family val="2"/>
      </rPr>
      <t>胡澤熙</t>
    </r>
  </si>
  <si>
    <r>
      <rPr>
        <sz val="14"/>
        <rFont val="Microsoft JhengHei"/>
        <family val="2"/>
      </rPr>
      <t>黃欣杰</t>
    </r>
  </si>
  <si>
    <r>
      <rPr>
        <sz val="14"/>
        <rFont val="Microsoft JhengHei"/>
        <family val="2"/>
      </rPr>
      <t>余天樂</t>
    </r>
  </si>
  <si>
    <r>
      <rPr>
        <sz val="14"/>
        <rFont val="Microsoft JhengHei"/>
        <family val="2"/>
      </rPr>
      <t>廖樞麒</t>
    </r>
  </si>
  <si>
    <r>
      <rPr>
        <sz val="14"/>
        <rFont val="Microsoft JhengHei"/>
        <family val="2"/>
      </rPr>
      <t>陳禧傑</t>
    </r>
  </si>
  <si>
    <r>
      <rPr>
        <sz val="14"/>
        <rFont val="Microsoft JhengHei"/>
        <family val="2"/>
      </rPr>
      <t>曾毅斌</t>
    </r>
  </si>
  <si>
    <r>
      <rPr>
        <sz val="14"/>
        <rFont val="Microsoft JhengHei"/>
        <family val="2"/>
      </rPr>
      <t>紅藍</t>
    </r>
  </si>
  <si>
    <r>
      <t xml:space="preserve"> </t>
    </r>
    <r>
      <rPr>
        <sz val="14"/>
        <rFont val="Microsoft JhengHei"/>
        <family val="2"/>
      </rPr>
      <t>鄭晉宏</t>
    </r>
  </si>
  <si>
    <r>
      <t xml:space="preserve"> </t>
    </r>
    <r>
      <rPr>
        <sz val="14"/>
        <rFont val="Microsoft JhengHei"/>
        <family val="2"/>
      </rPr>
      <t>陳品全</t>
    </r>
  </si>
  <si>
    <r>
      <rPr>
        <sz val="14"/>
        <rFont val="Microsoft JhengHei"/>
        <family val="2"/>
      </rPr>
      <t>王沛林</t>
    </r>
  </si>
  <si>
    <r>
      <rPr>
        <sz val="14"/>
        <rFont val="Microsoft JhengHei"/>
        <family val="2"/>
      </rPr>
      <t>撈碧鵰</t>
    </r>
  </si>
  <si>
    <r>
      <rPr>
        <sz val="14"/>
        <rFont val="Microsoft JhengHei"/>
        <family val="2"/>
      </rPr>
      <t>陳暐晴</t>
    </r>
  </si>
  <si>
    <r>
      <rPr>
        <sz val="14"/>
        <rFont val="Microsoft JhengHei"/>
        <family val="2"/>
      </rPr>
      <t>黃志傑</t>
    </r>
  </si>
  <si>
    <r>
      <t> </t>
    </r>
    <r>
      <rPr>
        <sz val="14"/>
        <rFont val="Microsoft JhengHei"/>
        <family val="2"/>
      </rPr>
      <t>陳樂恆</t>
    </r>
  </si>
  <si>
    <r>
      <rPr>
        <sz val="14"/>
        <rFont val="Microsoft JhengHei"/>
        <family val="2"/>
      </rPr>
      <t>陳鉅威</t>
    </r>
  </si>
  <si>
    <r>
      <rPr>
        <sz val="14"/>
        <rFont val="Microsoft JhengHei"/>
        <family val="2"/>
      </rPr>
      <t>雲維華</t>
    </r>
  </si>
  <si>
    <r>
      <rPr>
        <sz val="14"/>
        <rFont val="Microsoft JhengHei"/>
        <family val="2"/>
      </rPr>
      <t>張志坤</t>
    </r>
  </si>
  <si>
    <r>
      <rPr>
        <sz val="14"/>
        <rFont val="Microsoft JhengHei"/>
        <family val="2"/>
      </rPr>
      <t>李梓恆</t>
    </r>
  </si>
  <si>
    <r>
      <rPr>
        <sz val="14"/>
        <rFont val="Microsoft JhengHei"/>
        <family val="2"/>
      </rPr>
      <t>黃兆安</t>
    </r>
  </si>
  <si>
    <r>
      <rPr>
        <sz val="14"/>
        <rFont val="Microsoft JhengHei"/>
        <family val="2"/>
      </rPr>
      <t>李啟藍</t>
    </r>
  </si>
  <si>
    <r>
      <rPr>
        <sz val="14"/>
        <rFont val="Microsoft JhengHei"/>
        <family val="2"/>
      </rPr>
      <t>霖完未</t>
    </r>
    <r>
      <rPr>
        <sz val="14"/>
        <rFont val="Calibri"/>
        <family val="2"/>
      </rPr>
      <t>Jack</t>
    </r>
  </si>
  <si>
    <r>
      <rPr>
        <sz val="14"/>
        <rFont val="Microsoft JhengHei"/>
        <family val="2"/>
      </rPr>
      <t>戴展峯</t>
    </r>
  </si>
  <si>
    <r>
      <rPr>
        <sz val="14"/>
        <rFont val="Microsoft JhengHei"/>
        <family val="2"/>
      </rPr>
      <t>陳浩霖</t>
    </r>
  </si>
  <si>
    <r>
      <rPr>
        <sz val="14"/>
        <rFont val="Microsoft JhengHei"/>
        <family val="2"/>
      </rPr>
      <t>兄弟</t>
    </r>
  </si>
  <si>
    <r>
      <rPr>
        <sz val="14"/>
        <rFont val="Microsoft JhengHei"/>
        <family val="2"/>
      </rPr>
      <t>倪梓峰</t>
    </r>
  </si>
  <si>
    <r>
      <rPr>
        <sz val="14"/>
        <rFont val="Microsoft JhengHei"/>
        <family val="2"/>
      </rPr>
      <t>鄧柏駿</t>
    </r>
  </si>
  <si>
    <r>
      <rPr>
        <sz val="14"/>
        <rFont val="Microsoft JhengHei"/>
        <family val="2"/>
      </rPr>
      <t>艾力飛驒二隊</t>
    </r>
  </si>
  <si>
    <r>
      <rPr>
        <sz val="14"/>
        <rFont val="Microsoft JhengHei"/>
        <family val="2"/>
      </rPr>
      <t>梁浩基</t>
    </r>
  </si>
  <si>
    <r>
      <rPr>
        <sz val="14"/>
        <rFont val="Microsoft JhengHei"/>
        <family val="2"/>
      </rPr>
      <t>陳浩燊</t>
    </r>
  </si>
  <si>
    <r>
      <rPr>
        <sz val="14"/>
        <rFont val="Microsoft JhengHei"/>
        <family val="2"/>
      </rPr>
      <t>程文達</t>
    </r>
  </si>
  <si>
    <r>
      <rPr>
        <sz val="14"/>
        <rFont val="Microsoft JhengHei"/>
        <family val="2"/>
      </rPr>
      <t>江家聲</t>
    </r>
  </si>
  <si>
    <r>
      <rPr>
        <sz val="14"/>
        <rFont val="Microsoft JhengHei"/>
        <family val="2"/>
      </rPr>
      <t>黃俊偉</t>
    </r>
  </si>
  <si>
    <r>
      <rPr>
        <sz val="14"/>
        <rFont val="Microsoft JhengHei"/>
        <family val="2"/>
      </rPr>
      <t>黃冠邦</t>
    </r>
  </si>
  <si>
    <r>
      <rPr>
        <sz val="14"/>
        <rFont val="Microsoft JhengHei"/>
        <family val="2"/>
      </rPr>
      <t>下一隊</t>
    </r>
  </si>
  <si>
    <r>
      <rPr>
        <sz val="14"/>
        <rFont val="Microsoft JhengHei"/>
        <family val="2"/>
      </rPr>
      <t>羅智豪</t>
    </r>
  </si>
  <si>
    <r>
      <rPr>
        <sz val="14"/>
        <rFont val="Microsoft JhengHei"/>
        <family val="2"/>
      </rPr>
      <t>彭靖弘</t>
    </r>
  </si>
  <si>
    <r>
      <rPr>
        <sz val="14"/>
        <rFont val="Microsoft JhengHei"/>
        <family val="2"/>
      </rPr>
      <t>李可力</t>
    </r>
  </si>
  <si>
    <r>
      <rPr>
        <sz val="14"/>
        <rFont val="Microsoft JhengHei"/>
        <family val="2"/>
      </rPr>
      <t>戴鈞傑</t>
    </r>
  </si>
  <si>
    <r>
      <rPr>
        <sz val="14"/>
        <rFont val="Microsoft JhengHei"/>
        <family val="2"/>
      </rPr>
      <t>任打唔嬲</t>
    </r>
  </si>
  <si>
    <r>
      <rPr>
        <sz val="14"/>
        <rFont val="Microsoft JhengHei"/>
        <family val="2"/>
      </rPr>
      <t>簡詩恆</t>
    </r>
  </si>
  <si>
    <r>
      <rPr>
        <sz val="14"/>
        <rFont val="Microsoft JhengHei"/>
        <family val="2"/>
      </rPr>
      <t>鍾皓聰</t>
    </r>
  </si>
  <si>
    <r>
      <rPr>
        <sz val="14"/>
        <rFont val="Microsoft JhengHei"/>
        <family val="2"/>
      </rPr>
      <t>瘋師奶</t>
    </r>
  </si>
  <si>
    <r>
      <rPr>
        <sz val="14"/>
        <rFont val="Microsoft JhengHei"/>
        <family val="2"/>
      </rPr>
      <t>謝思豪</t>
    </r>
  </si>
  <si>
    <r>
      <rPr>
        <sz val="14"/>
        <rFont val="Microsoft JhengHei"/>
        <family val="2"/>
      </rPr>
      <t>郭家豐</t>
    </r>
  </si>
  <si>
    <r>
      <rPr>
        <sz val="14"/>
        <rFont val="Microsoft JhengHei"/>
        <family val="2"/>
      </rPr>
      <t>哥斯拉</t>
    </r>
  </si>
  <si>
    <r>
      <rPr>
        <sz val="14"/>
        <rFont val="Microsoft JhengHei"/>
        <family val="2"/>
      </rPr>
      <t>林惠龍</t>
    </r>
  </si>
  <si>
    <r>
      <rPr>
        <sz val="14"/>
        <rFont val="Microsoft JhengHei"/>
        <family val="2"/>
      </rPr>
      <t>莊紀來</t>
    </r>
  </si>
  <si>
    <r>
      <rPr>
        <sz val="14"/>
        <rFont val="Microsoft JhengHei"/>
        <family val="2"/>
      </rPr>
      <t>何建邦</t>
    </r>
  </si>
  <si>
    <r>
      <rPr>
        <sz val="14"/>
        <rFont val="Microsoft JhengHei"/>
        <family val="2"/>
      </rPr>
      <t>薛俊逸</t>
    </r>
  </si>
  <si>
    <r>
      <rPr>
        <sz val="14"/>
        <rFont val="Microsoft JhengHei"/>
        <family val="2"/>
      </rPr>
      <t>小矮人</t>
    </r>
  </si>
  <si>
    <r>
      <rPr>
        <sz val="14"/>
        <rFont val="Microsoft JhengHei"/>
        <family val="2"/>
      </rPr>
      <t>張智行</t>
    </r>
  </si>
  <si>
    <r>
      <rPr>
        <sz val="14"/>
        <rFont val="Microsoft JhengHei"/>
        <family val="2"/>
      </rPr>
      <t>莫皓智</t>
    </r>
  </si>
  <si>
    <r>
      <rPr>
        <sz val="14"/>
        <rFont val="Microsoft JhengHei"/>
        <family val="2"/>
      </rPr>
      <t>豬扒關梓烽</t>
    </r>
  </si>
  <si>
    <r>
      <rPr>
        <sz val="14"/>
        <rFont val="Microsoft JhengHei"/>
        <family val="2"/>
      </rPr>
      <t>梁家烺</t>
    </r>
  </si>
  <si>
    <r>
      <rPr>
        <sz val="14"/>
        <rFont val="Microsoft JhengHei"/>
        <family val="2"/>
      </rPr>
      <t>關梓烽</t>
    </r>
  </si>
  <si>
    <r>
      <rPr>
        <sz val="14"/>
        <rFont val="Microsoft JhengHei"/>
        <family val="2"/>
      </rPr>
      <t>張綽航</t>
    </r>
  </si>
  <si>
    <r>
      <rPr>
        <sz val="14"/>
        <rFont val="Microsoft JhengHei"/>
        <family val="2"/>
      </rPr>
      <t>葉志誠</t>
    </r>
  </si>
  <si>
    <r>
      <rPr>
        <sz val="14"/>
        <rFont val="Microsoft JhengHei"/>
        <family val="2"/>
      </rPr>
      <t>安柱</t>
    </r>
  </si>
  <si>
    <r>
      <rPr>
        <sz val="14"/>
        <rFont val="Microsoft JhengHei"/>
        <family val="2"/>
      </rPr>
      <t>陳嘉浩</t>
    </r>
  </si>
  <si>
    <r>
      <rPr>
        <sz val="14"/>
        <rFont val="Microsoft JhengHei"/>
        <family val="2"/>
      </rPr>
      <t>饒明淦</t>
    </r>
  </si>
  <si>
    <r>
      <rPr>
        <sz val="14"/>
        <rFont val="Microsoft JhengHei"/>
        <family val="2"/>
      </rPr>
      <t>李日東</t>
    </r>
  </si>
  <si>
    <r>
      <rPr>
        <sz val="14"/>
        <rFont val="Microsoft JhengHei"/>
        <family val="2"/>
      </rPr>
      <t>古顯庭</t>
    </r>
  </si>
  <si>
    <t>NEW</t>
  </si>
  <si>
    <t>NEW</t>
  </si>
  <si>
    <t>NEW</t>
  </si>
  <si>
    <t>NEW</t>
  </si>
  <si>
    <t>M115</t>
  </si>
  <si>
    <t>NEW</t>
  </si>
  <si>
    <t>M642</t>
  </si>
  <si>
    <t>M870</t>
  </si>
  <si>
    <t>M353</t>
  </si>
  <si>
    <t>NEW</t>
  </si>
  <si>
    <t>M101</t>
  </si>
  <si>
    <t>M321</t>
  </si>
  <si>
    <t>M906</t>
  </si>
  <si>
    <r>
      <t xml:space="preserve">Seeding List </t>
    </r>
    <r>
      <rPr>
        <sz val="18"/>
        <rFont val="Calibri"/>
        <family val="2"/>
      </rPr>
      <t>(table 2)</t>
    </r>
  </si>
  <si>
    <r>
      <rPr>
        <b/>
        <sz val="14"/>
        <color indexed="12"/>
        <rFont val="Microsoft JhengHei"/>
        <family val="2"/>
      </rPr>
      <t>種子編號</t>
    </r>
  </si>
  <si>
    <r>
      <rPr>
        <b/>
        <sz val="14"/>
        <rFont val="Microsoft JhengHei"/>
        <family val="2"/>
      </rPr>
      <t>積分</t>
    </r>
  </si>
  <si>
    <r>
      <rPr>
        <b/>
        <sz val="14"/>
        <rFont val="Microsoft JhengHei"/>
        <family val="2"/>
      </rPr>
      <t>抽籤結果</t>
    </r>
  </si>
  <si>
    <r>
      <rPr>
        <b/>
        <sz val="14"/>
        <rFont val="Microsoft JhengHei"/>
        <family val="2"/>
      </rPr>
      <t>隊名</t>
    </r>
  </si>
  <si>
    <r>
      <rPr>
        <b/>
        <sz val="14"/>
        <rFont val="Microsoft JhengHei"/>
        <family val="2"/>
      </rPr>
      <t>註冊編號</t>
    </r>
  </si>
  <si>
    <r>
      <rPr>
        <b/>
        <sz val="14"/>
        <rFont val="Microsoft JhengHei"/>
        <family val="2"/>
      </rPr>
      <t>抽籤結果</t>
    </r>
  </si>
  <si>
    <r>
      <rPr>
        <sz val="14"/>
        <rFont val="Microsoft JhengHei"/>
        <family val="2"/>
      </rPr>
      <t>林詩敏</t>
    </r>
  </si>
  <si>
    <r>
      <rPr>
        <sz val="14"/>
        <rFont val="Microsoft JhengHei"/>
        <family val="2"/>
      </rPr>
      <t>周祖因</t>
    </r>
  </si>
  <si>
    <r>
      <rPr>
        <sz val="14"/>
        <rFont val="Microsoft JhengHei"/>
        <family val="2"/>
      </rPr>
      <t>楊紫霞</t>
    </r>
  </si>
  <si>
    <r>
      <rPr>
        <sz val="14"/>
        <rFont val="Microsoft JhengHei"/>
        <family val="2"/>
      </rPr>
      <t>黎曉文</t>
    </r>
  </si>
  <si>
    <r>
      <rPr>
        <sz val="14"/>
        <rFont val="Microsoft JhengHei"/>
        <family val="2"/>
      </rPr>
      <t>袁廷芝</t>
    </r>
  </si>
  <si>
    <r>
      <rPr>
        <sz val="14"/>
        <rFont val="Microsoft JhengHei"/>
        <family val="2"/>
      </rPr>
      <t>歐陽瑋欣</t>
    </r>
  </si>
  <si>
    <r>
      <rPr>
        <sz val="14"/>
        <rFont val="Microsoft JhengHei"/>
        <family val="2"/>
      </rPr>
      <t>羚靖</t>
    </r>
  </si>
  <si>
    <r>
      <rPr>
        <sz val="14"/>
        <rFont val="Microsoft JhengHei"/>
        <family val="2"/>
      </rPr>
      <t>黃雯靖</t>
    </r>
  </si>
  <si>
    <r>
      <rPr>
        <sz val="14"/>
        <rFont val="Microsoft JhengHei"/>
        <family val="2"/>
      </rPr>
      <t>曾岳羚</t>
    </r>
  </si>
  <si>
    <r>
      <rPr>
        <sz val="14"/>
        <rFont val="Microsoft JhengHei"/>
        <family val="2"/>
      </rPr>
      <t>廖美恩</t>
    </r>
  </si>
  <si>
    <r>
      <rPr>
        <sz val="14"/>
        <rFont val="Microsoft JhengHei"/>
        <family val="2"/>
      </rPr>
      <t>蠢嵐</t>
    </r>
  </si>
  <si>
    <r>
      <rPr>
        <sz val="14"/>
        <rFont val="Microsoft JhengHei"/>
        <family val="2"/>
      </rPr>
      <t>駱純</t>
    </r>
  </si>
  <si>
    <r>
      <rPr>
        <sz val="14"/>
        <rFont val="Microsoft JhengHei"/>
        <family val="2"/>
      </rPr>
      <t>吳詠嵐</t>
    </r>
  </si>
  <si>
    <r>
      <rPr>
        <sz val="14"/>
        <rFont val="Microsoft JhengHei"/>
        <family val="2"/>
      </rPr>
      <t>杜詠彤</t>
    </r>
  </si>
  <si>
    <r>
      <rPr>
        <sz val="14"/>
        <rFont val="Microsoft JhengHei"/>
        <family val="2"/>
      </rPr>
      <t>江卓儀</t>
    </r>
  </si>
  <si>
    <r>
      <rPr>
        <sz val="14"/>
        <rFont val="Microsoft JhengHei"/>
        <family val="2"/>
      </rPr>
      <t>劉家琪</t>
    </r>
  </si>
  <si>
    <r>
      <rPr>
        <sz val="14"/>
        <rFont val="Microsoft JhengHei"/>
        <family val="2"/>
      </rPr>
      <t>任政民</t>
    </r>
  </si>
  <si>
    <r>
      <rPr>
        <sz val="14"/>
        <rFont val="Microsoft JhengHei"/>
        <family val="2"/>
      </rPr>
      <t>鄧靜敏</t>
    </r>
  </si>
  <si>
    <r>
      <rPr>
        <sz val="14"/>
        <rFont val="Microsoft JhengHei"/>
        <family val="2"/>
      </rPr>
      <t>周佩玲</t>
    </r>
  </si>
  <si>
    <r>
      <rPr>
        <sz val="14"/>
        <rFont val="Microsoft JhengHei"/>
        <family val="2"/>
      </rPr>
      <t>葵青</t>
    </r>
    <r>
      <rPr>
        <sz val="14"/>
        <rFont val="Calibri"/>
        <family val="2"/>
      </rPr>
      <t>--</t>
    </r>
    <r>
      <rPr>
        <sz val="14"/>
        <rFont val="Microsoft JhengHei"/>
        <family val="2"/>
      </rPr>
      <t>肥妹</t>
    </r>
  </si>
  <si>
    <r>
      <rPr>
        <sz val="14"/>
        <rFont val="Microsoft JhengHei"/>
        <family val="2"/>
      </rPr>
      <t>馮穎欣</t>
    </r>
  </si>
  <si>
    <r>
      <rPr>
        <sz val="14"/>
        <rFont val="Microsoft JhengHei"/>
        <family val="2"/>
      </rPr>
      <t>陳悅悅</t>
    </r>
  </si>
  <si>
    <r>
      <rPr>
        <sz val="14"/>
        <rFont val="Microsoft JhengHei"/>
        <family val="2"/>
      </rPr>
      <t>石大</t>
    </r>
    <r>
      <rPr>
        <sz val="14"/>
        <rFont val="Calibri"/>
        <family val="2"/>
      </rPr>
      <t>HT</t>
    </r>
  </si>
  <si>
    <r>
      <rPr>
        <sz val="14"/>
        <rFont val="Microsoft JhengHei"/>
        <family val="2"/>
      </rPr>
      <t>劉顥婷</t>
    </r>
  </si>
  <si>
    <r>
      <rPr>
        <sz val="14"/>
        <rFont val="Microsoft JhengHei"/>
        <family val="2"/>
      </rPr>
      <t>余凱婷</t>
    </r>
  </si>
  <si>
    <r>
      <rPr>
        <sz val="14"/>
        <rFont val="Microsoft JhengHei"/>
        <family val="2"/>
      </rPr>
      <t>美沙彤</t>
    </r>
  </si>
  <si>
    <r>
      <rPr>
        <sz val="14"/>
        <rFont val="Microsoft JhengHei"/>
        <family val="2"/>
      </rPr>
      <t>黎佩瑩</t>
    </r>
  </si>
  <si>
    <r>
      <rPr>
        <sz val="14"/>
        <rFont val="Microsoft JhengHei"/>
        <family val="2"/>
      </rPr>
      <t>吳樂彤</t>
    </r>
  </si>
  <si>
    <r>
      <rPr>
        <sz val="14"/>
        <rFont val="Microsoft JhengHei"/>
        <family val="2"/>
      </rPr>
      <t>張芳婷</t>
    </r>
  </si>
  <si>
    <r>
      <rPr>
        <sz val="14"/>
        <rFont val="Microsoft JhengHei"/>
        <family val="2"/>
      </rPr>
      <t>劉錦玉</t>
    </r>
  </si>
  <si>
    <r>
      <rPr>
        <sz val="14"/>
        <rFont val="Microsoft JhengHei"/>
        <family val="2"/>
      </rPr>
      <t>梁詩蕊</t>
    </r>
  </si>
  <si>
    <r>
      <rPr>
        <sz val="14"/>
        <rFont val="Microsoft JhengHei"/>
        <family val="2"/>
      </rPr>
      <t>盧慧茵</t>
    </r>
  </si>
  <si>
    <r>
      <rPr>
        <sz val="14"/>
        <rFont val="Microsoft JhengHei"/>
        <family val="2"/>
      </rPr>
      <t>古蓉蓉</t>
    </r>
  </si>
  <si>
    <r>
      <rPr>
        <sz val="14"/>
        <rFont val="Microsoft JhengHei"/>
        <family val="2"/>
      </rPr>
      <t>鄭恬儀</t>
    </r>
  </si>
  <si>
    <r>
      <rPr>
        <sz val="14"/>
        <rFont val="Microsoft JhengHei"/>
        <family val="2"/>
      </rPr>
      <t>任頌欣</t>
    </r>
  </si>
  <si>
    <r>
      <rPr>
        <sz val="14"/>
        <rFont val="Microsoft JhengHei"/>
        <family val="2"/>
      </rPr>
      <t>葵青</t>
    </r>
    <r>
      <rPr>
        <sz val="14"/>
        <rFont val="Calibri"/>
        <family val="2"/>
      </rPr>
      <t>JELLY</t>
    </r>
    <r>
      <rPr>
        <sz val="14"/>
        <rFont val="Microsoft JhengHei"/>
        <family val="2"/>
      </rPr>
      <t>冰冰</t>
    </r>
  </si>
  <si>
    <r>
      <rPr>
        <sz val="14"/>
        <rFont val="Microsoft JhengHei"/>
        <family val="2"/>
      </rPr>
      <t>何慧恩</t>
    </r>
  </si>
  <si>
    <r>
      <rPr>
        <sz val="14"/>
        <rFont val="Microsoft JhengHei"/>
        <family val="2"/>
      </rPr>
      <t>周影楣</t>
    </r>
  </si>
  <si>
    <r>
      <rPr>
        <sz val="14"/>
        <rFont val="Microsoft JhengHei"/>
        <family val="2"/>
      </rPr>
      <t>張詩雅</t>
    </r>
  </si>
  <si>
    <r>
      <rPr>
        <sz val="14"/>
        <rFont val="Microsoft JhengHei"/>
        <family val="2"/>
      </rPr>
      <t>葉凱倫</t>
    </r>
  </si>
  <si>
    <r>
      <rPr>
        <sz val="14"/>
        <rFont val="Microsoft JhengHei"/>
        <family val="2"/>
      </rPr>
      <t>鄭靜文</t>
    </r>
  </si>
  <si>
    <r>
      <rPr>
        <sz val="14"/>
        <rFont val="Microsoft JhengHei"/>
        <family val="2"/>
      </rPr>
      <t>黃皓婷</t>
    </r>
  </si>
  <si>
    <r>
      <rPr>
        <sz val="14"/>
        <rFont val="Microsoft JhengHei"/>
        <family val="2"/>
      </rPr>
      <t>盧業瑩</t>
    </r>
  </si>
  <si>
    <r>
      <rPr>
        <sz val="14"/>
        <rFont val="Microsoft JhengHei"/>
        <family val="2"/>
      </rPr>
      <t>廖趣心</t>
    </r>
  </si>
  <si>
    <r>
      <rPr>
        <sz val="14"/>
        <rFont val="Microsoft JhengHei"/>
        <family val="2"/>
      </rPr>
      <t>梁倩橋</t>
    </r>
  </si>
  <si>
    <r>
      <rPr>
        <sz val="14"/>
        <rFont val="Microsoft JhengHei"/>
        <family val="2"/>
      </rPr>
      <t>馮可盈</t>
    </r>
  </si>
  <si>
    <r>
      <rPr>
        <sz val="14"/>
        <rFont val="Microsoft JhengHei"/>
        <family val="2"/>
      </rPr>
      <t>體藝孖寶</t>
    </r>
  </si>
  <si>
    <r>
      <rPr>
        <sz val="14"/>
        <rFont val="Microsoft JhengHei"/>
        <family val="2"/>
      </rPr>
      <t>陳美潔</t>
    </r>
  </si>
  <si>
    <r>
      <rPr>
        <sz val="14"/>
        <rFont val="Microsoft JhengHei"/>
        <family val="2"/>
      </rPr>
      <t>林綺莎</t>
    </r>
  </si>
  <si>
    <r>
      <rPr>
        <sz val="14"/>
        <rFont val="Microsoft JhengHei"/>
        <family val="2"/>
      </rPr>
      <t>蔡玉盈</t>
    </r>
  </si>
  <si>
    <r>
      <rPr>
        <sz val="14"/>
        <rFont val="Microsoft JhengHei"/>
        <family val="2"/>
      </rPr>
      <t>梁韻琴</t>
    </r>
  </si>
  <si>
    <r>
      <rPr>
        <sz val="14"/>
        <rFont val="Microsoft JhengHei"/>
        <family val="2"/>
      </rPr>
      <t>吳天麗</t>
    </r>
  </si>
  <si>
    <r>
      <rPr>
        <sz val="14"/>
        <rFont val="Microsoft JhengHei"/>
        <family val="2"/>
      </rPr>
      <t>黃婉媚</t>
    </r>
  </si>
  <si>
    <r>
      <rPr>
        <sz val="14"/>
        <rFont val="Microsoft JhengHei"/>
        <family val="2"/>
      </rPr>
      <t>張咏琪</t>
    </r>
  </si>
  <si>
    <r>
      <rPr>
        <sz val="14"/>
        <rFont val="Microsoft JhengHei"/>
        <family val="2"/>
      </rPr>
      <t>羅美柔</t>
    </r>
  </si>
  <si>
    <r>
      <rPr>
        <sz val="12"/>
        <rFont val="Microsoft JhengHei"/>
        <family val="2"/>
      </rPr>
      <t>勝出隊伍</t>
    </r>
  </si>
  <si>
    <t>F153</t>
  </si>
  <si>
    <t>布諾珩</t>
  </si>
  <si>
    <t>F584</t>
  </si>
  <si>
    <t>F699</t>
  </si>
  <si>
    <t>F395</t>
  </si>
  <si>
    <t>NEW</t>
  </si>
  <si>
    <t>F139</t>
  </si>
  <si>
    <r>
      <rPr>
        <b/>
        <sz val="24"/>
        <rFont val="Microsoft JhengHei"/>
        <family val="2"/>
      </rPr>
      <t>比賽須知</t>
    </r>
  </si>
  <si>
    <r>
      <rPr>
        <b/>
        <sz val="11"/>
        <rFont val="Microsoft JhengHei"/>
        <family val="2"/>
      </rPr>
      <t>報　　到</t>
    </r>
  </si>
  <si>
    <r>
      <rPr>
        <sz val="11"/>
        <rFont val="Microsoft JhengHei"/>
        <family val="2"/>
      </rPr>
      <t>所有參賽隊伍須於規定時間前</t>
    </r>
    <r>
      <rPr>
        <sz val="11"/>
        <rFont val="Calibri"/>
        <family val="2"/>
      </rPr>
      <t>15</t>
    </r>
    <r>
      <rPr>
        <sz val="11"/>
        <rFont val="Microsoft JhengHei"/>
        <family val="2"/>
      </rPr>
      <t>分鐘，向司令台報到</t>
    </r>
    <r>
      <rPr>
        <sz val="11"/>
        <rFont val="Calibri"/>
        <family val="2"/>
      </rPr>
      <t>.</t>
    </r>
  </si>
  <si>
    <r>
      <rPr>
        <sz val="11"/>
        <rFont val="Microsoft JhengHei"/>
        <family val="2"/>
      </rPr>
      <t>如發現冒名頂替者，則其球隊之比賽資格及所得成績分將被取消。</t>
    </r>
  </si>
  <si>
    <r>
      <rPr>
        <b/>
        <sz val="11"/>
        <rFont val="Microsoft JhengHei"/>
        <family val="2"/>
      </rPr>
      <t>比賽制服</t>
    </r>
  </si>
  <si>
    <r>
      <rPr>
        <sz val="11"/>
        <rFont val="Microsoft JhengHei"/>
        <family val="2"/>
      </rPr>
      <t>比賽隊伍必須穿著比賽制服</t>
    </r>
  </si>
  <si>
    <r>
      <rPr>
        <b/>
        <sz val="11"/>
        <rFont val="Microsoft JhengHei"/>
        <family val="2"/>
      </rPr>
      <t>比賽規則</t>
    </r>
  </si>
  <si>
    <r>
      <rPr>
        <sz val="11"/>
        <rFont val="Microsoft JhengHei"/>
        <family val="2"/>
      </rPr>
      <t>採用國際排球協會最新之沙灘排球現規則，網高及球場面積如下：</t>
    </r>
  </si>
  <si>
    <r>
      <rPr>
        <sz val="11"/>
        <rFont val="Microsoft JhengHei"/>
        <family val="2"/>
      </rPr>
      <t>男子甲組網高</t>
    </r>
    <r>
      <rPr>
        <sz val="11"/>
        <rFont val="Calibri"/>
        <family val="2"/>
      </rPr>
      <t>2.43</t>
    </r>
    <r>
      <rPr>
        <sz val="11"/>
        <rFont val="Microsoft JhengHei"/>
        <family val="2"/>
      </rPr>
      <t>米，男子乙組網高</t>
    </r>
    <r>
      <rPr>
        <sz val="11"/>
        <rFont val="Calibri"/>
        <family val="2"/>
      </rPr>
      <t>2.35</t>
    </r>
    <r>
      <rPr>
        <sz val="11"/>
        <rFont val="Microsoft JhengHei"/>
        <family val="2"/>
      </rPr>
      <t>米，女子甲組網高</t>
    </r>
    <r>
      <rPr>
        <sz val="11"/>
        <rFont val="Calibri"/>
        <family val="2"/>
      </rPr>
      <t>2.24</t>
    </r>
    <r>
      <rPr>
        <sz val="11"/>
        <rFont val="Microsoft JhengHei"/>
        <family val="2"/>
      </rPr>
      <t>米，女子乙組網高</t>
    </r>
    <r>
      <rPr>
        <sz val="11"/>
        <rFont val="Calibri"/>
        <family val="2"/>
      </rPr>
      <t>2.20</t>
    </r>
    <r>
      <rPr>
        <sz val="11"/>
        <rFont val="Microsoft JhengHei"/>
        <family val="2"/>
      </rPr>
      <t>米</t>
    </r>
  </si>
  <si>
    <r>
      <rPr>
        <sz val="11"/>
        <rFont val="Microsoft JhengHei"/>
        <family val="2"/>
      </rPr>
      <t>球場：</t>
    </r>
    <r>
      <rPr>
        <sz val="11"/>
        <rFont val="Calibri"/>
        <family val="2"/>
      </rPr>
      <t>16</t>
    </r>
    <r>
      <rPr>
        <sz val="11"/>
        <rFont val="Microsoft JhengHei"/>
        <family val="2"/>
      </rPr>
      <t>米</t>
    </r>
    <r>
      <rPr>
        <sz val="11"/>
        <rFont val="Calibri"/>
        <family val="2"/>
      </rPr>
      <t>x 8</t>
    </r>
    <r>
      <rPr>
        <sz val="11"/>
        <rFont val="Microsoft JhengHei"/>
        <family val="2"/>
      </rPr>
      <t>米；半場</t>
    </r>
    <r>
      <rPr>
        <sz val="11"/>
        <rFont val="Calibri"/>
        <family val="2"/>
      </rPr>
      <t>8</t>
    </r>
    <r>
      <rPr>
        <sz val="11"/>
        <rFont val="Microsoft JhengHei"/>
        <family val="2"/>
      </rPr>
      <t>米</t>
    </r>
    <r>
      <rPr>
        <sz val="11"/>
        <rFont val="Calibri"/>
        <family val="2"/>
      </rPr>
      <t>x 8</t>
    </r>
    <r>
      <rPr>
        <sz val="11"/>
        <rFont val="Microsoft JhengHei"/>
        <family val="2"/>
      </rPr>
      <t>米</t>
    </r>
    <r>
      <rPr>
        <sz val="11"/>
        <rFont val="Calibri"/>
        <family val="2"/>
      </rPr>
      <t xml:space="preserve"> </t>
    </r>
  </si>
  <si>
    <r>
      <rPr>
        <sz val="11"/>
        <rFont val="Microsoft JhengHei"/>
        <family val="2"/>
      </rPr>
      <t>三局兩勝制，每球得分制，需至少領前兩分為勝</t>
    </r>
    <r>
      <rPr>
        <sz val="11"/>
        <rFont val="Calibri"/>
        <family val="2"/>
      </rPr>
      <t>1</t>
    </r>
    <r>
      <rPr>
        <sz val="11"/>
        <rFont val="Microsoft JhengHei"/>
        <family val="2"/>
      </rPr>
      <t>局，並無上限分</t>
    </r>
    <r>
      <rPr>
        <sz val="11"/>
        <rFont val="Calibri"/>
        <family val="2"/>
      </rPr>
      <t>.</t>
    </r>
    <r>
      <rPr>
        <sz val="11"/>
        <rFont val="Microsoft JhengHei"/>
        <family val="2"/>
      </rPr>
      <t>小組賽每勝一場得</t>
    </r>
    <r>
      <rPr>
        <sz val="11"/>
        <rFont val="Calibri"/>
        <family val="2"/>
      </rPr>
      <t>3</t>
    </r>
    <r>
      <rPr>
        <sz val="11"/>
        <rFont val="Microsoft JhengHei"/>
        <family val="2"/>
      </rPr>
      <t>分，每負一場得</t>
    </r>
    <r>
      <rPr>
        <sz val="11"/>
        <rFont val="Calibri"/>
        <family val="2"/>
      </rPr>
      <t>0</t>
    </r>
    <r>
      <rPr>
        <sz val="11"/>
        <rFont val="Microsoft JhengHei"/>
        <family val="2"/>
      </rPr>
      <t>分。</t>
    </r>
  </si>
  <si>
    <r>
      <rPr>
        <sz val="11"/>
        <rFont val="Microsoft JhengHei"/>
        <family val="2"/>
      </rPr>
      <t>一</t>
    </r>
    <r>
      <rPr>
        <sz val="11"/>
        <rFont val="Calibri"/>
        <family val="2"/>
      </rPr>
      <t>,</t>
    </r>
    <r>
      <rPr>
        <sz val="11"/>
        <rFont val="Microsoft JhengHei"/>
        <family val="2"/>
      </rPr>
      <t>二局每累積</t>
    </r>
    <r>
      <rPr>
        <sz val="11"/>
        <rFont val="Calibri"/>
        <family val="2"/>
      </rPr>
      <t>7</t>
    </r>
    <r>
      <rPr>
        <sz val="11"/>
        <rFont val="Microsoft JhengHei"/>
        <family val="2"/>
      </rPr>
      <t>分</t>
    </r>
    <r>
      <rPr>
        <sz val="11"/>
        <rFont val="Calibri"/>
        <family val="2"/>
      </rPr>
      <t>,</t>
    </r>
    <r>
      <rPr>
        <sz val="11"/>
        <rFont val="Microsoft JhengHei"/>
        <family val="2"/>
      </rPr>
      <t>決勝局每累積</t>
    </r>
    <r>
      <rPr>
        <sz val="11"/>
        <rFont val="Calibri"/>
        <family val="2"/>
      </rPr>
      <t>5</t>
    </r>
    <r>
      <rPr>
        <sz val="11"/>
        <rFont val="Microsoft JhengHei"/>
        <family val="2"/>
      </rPr>
      <t>分交換場地作賽</t>
    </r>
  </si>
  <si>
    <r>
      <rPr>
        <sz val="11"/>
        <rFont val="Microsoft JhengHei"/>
        <family val="2"/>
      </rPr>
      <t>每隊每局一次暫停</t>
    </r>
    <r>
      <rPr>
        <sz val="11"/>
        <rFont val="Calibri"/>
        <family val="2"/>
      </rPr>
      <t>,</t>
    </r>
    <r>
      <rPr>
        <sz val="11"/>
        <rFont val="Microsoft JhengHei"/>
        <family val="2"/>
      </rPr>
      <t>限時</t>
    </r>
    <r>
      <rPr>
        <sz val="11"/>
        <rFont val="Calibri"/>
        <family val="2"/>
      </rPr>
      <t>30</t>
    </r>
    <r>
      <rPr>
        <sz val="11"/>
        <rFont val="Microsoft JhengHei"/>
        <family val="2"/>
      </rPr>
      <t>秒</t>
    </r>
    <r>
      <rPr>
        <sz val="11"/>
        <rFont val="Calibri"/>
        <family val="2"/>
      </rPr>
      <t>,</t>
    </r>
    <r>
      <rPr>
        <sz val="11"/>
        <rFont val="Microsoft JhengHei"/>
        <family val="2"/>
      </rPr>
      <t>只有隊長方可要求暫停</t>
    </r>
  </si>
  <si>
    <r>
      <rPr>
        <sz val="11"/>
        <rFont val="Microsoft JhengHei"/>
        <family val="2"/>
      </rPr>
      <t>技術暫停：只設於一</t>
    </r>
    <r>
      <rPr>
        <sz val="11"/>
        <rFont val="Calibri"/>
        <family val="2"/>
      </rPr>
      <t>,</t>
    </r>
    <r>
      <rPr>
        <sz val="11"/>
        <rFont val="Microsoft JhengHei"/>
        <family val="2"/>
      </rPr>
      <t>二局</t>
    </r>
    <r>
      <rPr>
        <sz val="11"/>
        <rFont val="Calibri"/>
        <family val="2"/>
      </rPr>
      <t>,</t>
    </r>
    <r>
      <rPr>
        <sz val="11"/>
        <rFont val="Microsoft JhengHei"/>
        <family val="2"/>
      </rPr>
      <t>兩隊得分總和</t>
    </r>
    <r>
      <rPr>
        <sz val="11"/>
        <rFont val="Calibri"/>
        <family val="2"/>
      </rPr>
      <t>21</t>
    </r>
    <r>
      <rPr>
        <sz val="11"/>
        <rFont val="Microsoft JhengHei"/>
        <family val="2"/>
      </rPr>
      <t>分時自動執行</t>
    </r>
    <r>
      <rPr>
        <sz val="11"/>
        <rFont val="Calibri"/>
        <family val="2"/>
      </rPr>
      <t>,</t>
    </r>
    <r>
      <rPr>
        <sz val="11"/>
        <rFont val="Microsoft JhengHei"/>
        <family val="2"/>
      </rPr>
      <t>限時</t>
    </r>
    <r>
      <rPr>
        <sz val="11"/>
        <rFont val="Calibri"/>
        <family val="2"/>
      </rPr>
      <t>30</t>
    </r>
    <r>
      <rPr>
        <sz val="11"/>
        <rFont val="Microsoft JhengHei"/>
        <family val="2"/>
      </rPr>
      <t>秒</t>
    </r>
    <r>
      <rPr>
        <sz val="11"/>
        <rFont val="Calibri"/>
        <family val="2"/>
      </rPr>
      <t>.</t>
    </r>
  </si>
  <si>
    <r>
      <rPr>
        <b/>
        <sz val="11"/>
        <rFont val="Microsoft JhengHei"/>
        <family val="2"/>
      </rPr>
      <t>球員不可用上手手指﹝虛攻﹞完成攻擊性擊球</t>
    </r>
  </si>
  <si>
    <r>
      <rPr>
        <b/>
        <sz val="11"/>
        <rFont val="Microsoft JhengHei"/>
        <family val="2"/>
      </rPr>
      <t>凡</t>
    </r>
    <r>
      <rPr>
        <b/>
        <sz val="11"/>
        <rFont val="Calibri"/>
        <family val="2"/>
      </rPr>
      <t xml:space="preserve"> NO SHOW </t>
    </r>
    <r>
      <rPr>
        <b/>
        <sz val="11"/>
        <rFont val="Microsoft JhengHei"/>
        <family val="2"/>
      </rPr>
      <t>將不獲積分</t>
    </r>
  </si>
  <si>
    <t>劉梓浩</t>
  </si>
  <si>
    <t>Position</t>
  </si>
  <si>
    <t>Team</t>
  </si>
  <si>
    <t>Points</t>
  </si>
  <si>
    <r>
      <rPr>
        <b/>
        <sz val="18"/>
        <rFont val="Microsoft JhengHei"/>
        <family val="2"/>
      </rPr>
      <t>賽程表</t>
    </r>
    <r>
      <rPr>
        <b/>
        <sz val="18"/>
        <rFont val="Calibri"/>
        <family val="2"/>
      </rPr>
      <t xml:space="preserve"> (</t>
    </r>
    <r>
      <rPr>
        <b/>
        <sz val="18"/>
        <rFont val="Microsoft JhengHei"/>
        <family val="2"/>
      </rPr>
      <t>男子甲組</t>
    </r>
    <r>
      <rPr>
        <b/>
        <sz val="18"/>
        <rFont val="Calibri"/>
        <family val="2"/>
      </rPr>
      <t>)</t>
    </r>
  </si>
  <si>
    <r>
      <rPr>
        <sz val="14"/>
        <rFont val="Microsoft JhengHei"/>
        <family val="2"/>
      </rPr>
      <t>對賽隊</t>
    </r>
  </si>
  <si>
    <r>
      <rPr>
        <sz val="12"/>
        <rFont val="Microsoft JhengHei"/>
        <family val="2"/>
      </rPr>
      <t>局數</t>
    </r>
  </si>
  <si>
    <r>
      <rPr>
        <sz val="12"/>
        <rFont val="Microsoft JhengHei"/>
        <family val="2"/>
      </rPr>
      <t>分數</t>
    </r>
  </si>
  <si>
    <r>
      <rPr>
        <sz val="12"/>
        <rFont val="Microsoft JhengHei"/>
        <family val="2"/>
      </rPr>
      <t>比賽序號</t>
    </r>
  </si>
  <si>
    <r>
      <rPr>
        <sz val="12"/>
        <rFont val="Microsoft JhengHei"/>
        <family val="2"/>
      </rPr>
      <t>比賽場號</t>
    </r>
  </si>
  <si>
    <r>
      <rPr>
        <sz val="12"/>
        <rFont val="Microsoft JhengHei"/>
        <family val="2"/>
      </rPr>
      <t>分組</t>
    </r>
  </si>
  <si>
    <r>
      <rPr>
        <sz val="12"/>
        <rFont val="Microsoft JhengHei"/>
        <family val="2"/>
      </rPr>
      <t>對賽隊</t>
    </r>
  </si>
  <si>
    <r>
      <t>I.</t>
    </r>
    <r>
      <rPr>
        <sz val="7"/>
        <color indexed="8"/>
        <rFont val="Calibri"/>
        <family val="2"/>
      </rPr>
      <t xml:space="preserve">        </t>
    </r>
    <r>
      <rPr>
        <sz val="12"/>
        <color indexed="8"/>
        <rFont val="Microsoft JhengHei"/>
        <family val="2"/>
      </rPr>
      <t>男子甲組：</t>
    </r>
  </si>
  <si>
    <r>
      <t>a.</t>
    </r>
    <r>
      <rPr>
        <sz val="7"/>
        <color indexed="8"/>
        <rFont val="Calibri"/>
        <family val="2"/>
      </rPr>
      <t xml:space="preserve">        </t>
    </r>
    <r>
      <rPr>
        <sz val="12"/>
        <color indexed="8"/>
        <rFont val="Microsoft JhengHei"/>
        <family val="2"/>
      </rPr>
      <t>分組方法：</t>
    </r>
  </si>
  <si>
    <r>
      <t>i</t>
    </r>
    <r>
      <rPr>
        <sz val="12"/>
        <color indexed="8"/>
        <rFont val="Microsoft JhengHei"/>
        <family val="2"/>
      </rPr>
      <t>、</t>
    </r>
    <r>
      <rPr>
        <sz val="7"/>
        <color indexed="8"/>
        <rFont val="Calibri"/>
        <family val="2"/>
      </rPr>
      <t xml:space="preserve">                        </t>
    </r>
    <r>
      <rPr>
        <sz val="12"/>
        <color indexed="8"/>
        <rFont val="Microsoft JhengHei"/>
        <family val="2"/>
      </rPr>
      <t>以種子分（</t>
    </r>
    <r>
      <rPr>
        <sz val="12"/>
        <color indexed="8"/>
        <rFont val="Calibri"/>
        <family val="2"/>
      </rPr>
      <t>SEEDING POINT</t>
    </r>
    <r>
      <rPr>
        <sz val="12"/>
        <color indexed="8"/>
        <rFont val="Microsoft JhengHei"/>
        <family val="2"/>
      </rPr>
      <t>）排列種子隊。</t>
    </r>
  </si>
  <si>
    <r>
      <t>ii</t>
    </r>
    <r>
      <rPr>
        <sz val="12"/>
        <color indexed="8"/>
        <rFont val="Microsoft JhengHei"/>
        <family val="2"/>
      </rPr>
      <t>、</t>
    </r>
    <r>
      <rPr>
        <sz val="7"/>
        <color indexed="8"/>
        <rFont val="Calibri"/>
        <family val="2"/>
      </rPr>
      <t xml:space="preserve">                    </t>
    </r>
    <r>
      <rPr>
        <sz val="12"/>
        <color indexed="8"/>
        <rFont val="Microsoft JhengHei"/>
        <family val="2"/>
      </rPr>
      <t>第</t>
    </r>
    <r>
      <rPr>
        <sz val="12"/>
        <color indexed="8"/>
        <rFont val="Calibri"/>
        <family val="2"/>
      </rPr>
      <t>1</t>
    </r>
    <r>
      <rPr>
        <sz val="12"/>
        <color indexed="8"/>
        <rFont val="Microsoft JhengHei"/>
        <family val="2"/>
      </rPr>
      <t>至第</t>
    </r>
    <r>
      <rPr>
        <sz val="12"/>
        <color indexed="8"/>
        <rFont val="Calibri"/>
        <family val="2"/>
      </rPr>
      <t>8</t>
    </r>
    <r>
      <rPr>
        <sz val="12"/>
        <color indexed="8"/>
        <rFont val="Microsoft JhengHei"/>
        <family val="2"/>
      </rPr>
      <t>種子依次編入</t>
    </r>
    <r>
      <rPr>
        <sz val="12"/>
        <color indexed="8"/>
        <rFont val="Calibri"/>
        <family val="2"/>
      </rPr>
      <t>A,B</t>
    </r>
    <r>
      <rPr>
        <sz val="12"/>
        <color indexed="8"/>
        <rFont val="Microsoft JhengHei"/>
        <family val="2"/>
      </rPr>
      <t>組。</t>
    </r>
  </si>
  <si>
    <r>
      <t>iii</t>
    </r>
    <r>
      <rPr>
        <sz val="12"/>
        <color indexed="8"/>
        <rFont val="Microsoft JhengHei"/>
        <family val="2"/>
      </rPr>
      <t>、</t>
    </r>
    <r>
      <rPr>
        <sz val="7"/>
        <color indexed="8"/>
        <rFont val="Calibri"/>
        <family val="2"/>
      </rPr>
      <t xml:space="preserve">                </t>
    </r>
    <r>
      <rPr>
        <sz val="12"/>
        <color indexed="8"/>
        <rFont val="Microsoft JhengHei"/>
        <family val="2"/>
      </rPr>
      <t>其餘隊伍如下抽簽分配於各組內。</t>
    </r>
  </si>
  <si>
    <r>
      <t xml:space="preserve">Draw 1 </t>
    </r>
    <r>
      <rPr>
        <sz val="12"/>
        <color indexed="8"/>
        <rFont val="Microsoft JhengHei"/>
        <family val="2"/>
      </rPr>
      <t>＝</t>
    </r>
    <r>
      <rPr>
        <sz val="12"/>
        <color indexed="8"/>
        <rFont val="Calibri"/>
        <family val="2"/>
      </rPr>
      <t xml:space="preserve"> SEED#9 – SEED#12</t>
    </r>
  </si>
  <si>
    <r>
      <t xml:space="preserve">Draw 2 </t>
    </r>
    <r>
      <rPr>
        <sz val="12"/>
        <color indexed="8"/>
        <rFont val="Microsoft JhengHei"/>
        <family val="2"/>
      </rPr>
      <t>＝</t>
    </r>
    <r>
      <rPr>
        <sz val="12"/>
        <color indexed="8"/>
        <rFont val="Calibri"/>
        <family val="2"/>
      </rPr>
      <t xml:space="preserve"> SEED#13 – SEED#16</t>
    </r>
  </si>
  <si>
    <r>
      <t xml:space="preserve">Draw 3 </t>
    </r>
    <r>
      <rPr>
        <sz val="12"/>
        <color indexed="8"/>
        <rFont val="Microsoft JhengHei"/>
        <family val="2"/>
      </rPr>
      <t>＝</t>
    </r>
    <r>
      <rPr>
        <sz val="12"/>
        <color indexed="8"/>
        <rFont val="Calibri"/>
        <family val="2"/>
      </rPr>
      <t xml:space="preserve"> SEED#17 – SEED#24</t>
    </r>
  </si>
  <si>
    <r>
      <t xml:space="preserve">Draw 4 </t>
    </r>
    <r>
      <rPr>
        <sz val="12"/>
        <color indexed="8"/>
        <rFont val="Microsoft JhengHei"/>
        <family val="2"/>
      </rPr>
      <t>＝</t>
    </r>
    <r>
      <rPr>
        <sz val="12"/>
        <color indexed="8"/>
        <rFont val="Calibri"/>
        <family val="2"/>
      </rPr>
      <t xml:space="preserve"> SEED#25 – SEED#32 </t>
    </r>
  </si>
  <si>
    <r>
      <t>2</t>
    </r>
    <r>
      <rPr>
        <sz val="12"/>
        <color indexed="8"/>
        <rFont val="Microsoft JhengHei"/>
        <family val="2"/>
      </rPr>
      <t>、</t>
    </r>
    <r>
      <rPr>
        <sz val="7"/>
        <color indexed="8"/>
        <rFont val="Calibri"/>
        <family val="2"/>
      </rPr>
      <t xml:space="preserve">                       </t>
    </r>
    <r>
      <rPr>
        <sz val="12"/>
        <color indexed="8"/>
        <rFont val="Microsoft JhengHei"/>
        <family val="2"/>
      </rPr>
      <t>小組首次名交叉對賽</t>
    </r>
    <r>
      <rPr>
        <sz val="12"/>
        <color indexed="8"/>
        <rFont val="Calibri"/>
        <family val="2"/>
      </rPr>
      <t>,</t>
    </r>
    <r>
      <rPr>
        <sz val="12"/>
        <color indexed="8"/>
        <rFont val="Microsoft JhengHei"/>
        <family val="2"/>
      </rPr>
      <t>勝者進行冠軍賽</t>
    </r>
    <r>
      <rPr>
        <sz val="12"/>
        <color indexed="8"/>
        <rFont val="Calibri"/>
        <family val="2"/>
      </rPr>
      <t>,</t>
    </r>
    <r>
      <rPr>
        <sz val="12"/>
        <color indexed="8"/>
        <rFont val="Microsoft JhengHei"/>
        <family val="2"/>
      </rPr>
      <t>負者進行季軍賽；</t>
    </r>
  </si>
  <si>
    <r>
      <t>I.</t>
    </r>
    <r>
      <rPr>
        <sz val="7"/>
        <color indexed="8"/>
        <rFont val="Calibri"/>
        <family val="2"/>
      </rPr>
      <t xml:space="preserve">        </t>
    </r>
    <r>
      <rPr>
        <sz val="12"/>
        <color indexed="8"/>
        <rFont val="Microsoft JhengHei"/>
        <family val="2"/>
      </rPr>
      <t>男子乙組：</t>
    </r>
  </si>
  <si>
    <r>
      <t>iii</t>
    </r>
    <r>
      <rPr>
        <sz val="12"/>
        <rFont val="Microsoft JhengHei"/>
        <family val="2"/>
      </rPr>
      <t>、</t>
    </r>
    <r>
      <rPr>
        <sz val="7"/>
        <rFont val="Calibri"/>
        <family val="2"/>
      </rPr>
      <t xml:space="preserve">                </t>
    </r>
    <r>
      <rPr>
        <sz val="12"/>
        <rFont val="Microsoft JhengHei"/>
        <family val="2"/>
      </rPr>
      <t>其餘隊伍根據資格賽成績分配於各組內。</t>
    </r>
  </si>
  <si>
    <r>
      <rPr>
        <b/>
        <sz val="18"/>
        <rFont val="Microsoft JhengHei"/>
        <family val="2"/>
      </rPr>
      <t>賽程表</t>
    </r>
    <r>
      <rPr>
        <b/>
        <sz val="18"/>
        <rFont val="Calibri"/>
        <family val="2"/>
      </rPr>
      <t xml:space="preserve"> (</t>
    </r>
    <r>
      <rPr>
        <b/>
        <sz val="18"/>
        <rFont val="Microsoft JhengHei"/>
        <family val="2"/>
      </rPr>
      <t>男子乙組</t>
    </r>
    <r>
      <rPr>
        <b/>
        <sz val="18"/>
        <rFont val="Calibri"/>
        <family val="2"/>
      </rPr>
      <t>)</t>
    </r>
  </si>
  <si>
    <r>
      <rPr>
        <sz val="14"/>
        <rFont val="Microsoft JhengHei"/>
        <family val="2"/>
      </rPr>
      <t>對賽隊</t>
    </r>
  </si>
  <si>
    <r>
      <rPr>
        <sz val="12"/>
        <rFont val="Microsoft JhengHei"/>
        <family val="2"/>
      </rPr>
      <t>局數</t>
    </r>
  </si>
  <si>
    <r>
      <rPr>
        <sz val="12"/>
        <rFont val="Microsoft JhengHei"/>
        <family val="2"/>
      </rPr>
      <t>分數</t>
    </r>
  </si>
  <si>
    <r>
      <rPr>
        <sz val="12"/>
        <rFont val="Microsoft JhengHei"/>
        <family val="2"/>
      </rPr>
      <t>分數</t>
    </r>
  </si>
  <si>
    <r>
      <rPr>
        <sz val="12"/>
        <rFont val="Microsoft JhengHei"/>
        <family val="2"/>
      </rPr>
      <t>局數</t>
    </r>
  </si>
  <si>
    <r>
      <rPr>
        <sz val="12"/>
        <rFont val="Microsoft JhengHei"/>
        <family val="2"/>
      </rPr>
      <t>比賽序號</t>
    </r>
  </si>
  <si>
    <r>
      <t>I.</t>
    </r>
    <r>
      <rPr>
        <sz val="7"/>
        <color indexed="8"/>
        <rFont val="Calibri"/>
        <family val="2"/>
      </rPr>
      <t xml:space="preserve">        </t>
    </r>
    <r>
      <rPr>
        <sz val="12"/>
        <color indexed="8"/>
        <rFont val="Microsoft JhengHei"/>
        <family val="2"/>
      </rPr>
      <t>女子甲組：</t>
    </r>
  </si>
  <si>
    <r>
      <t>ii</t>
    </r>
    <r>
      <rPr>
        <sz val="12"/>
        <color indexed="8"/>
        <rFont val="Microsoft JhengHei"/>
        <family val="2"/>
      </rPr>
      <t>、</t>
    </r>
    <r>
      <rPr>
        <sz val="7"/>
        <color indexed="8"/>
        <rFont val="Calibri"/>
        <family val="2"/>
      </rPr>
      <t xml:space="preserve">                    </t>
    </r>
    <r>
      <rPr>
        <sz val="12"/>
        <color indexed="8"/>
        <rFont val="Microsoft JhengHei"/>
        <family val="2"/>
      </rPr>
      <t>第</t>
    </r>
    <r>
      <rPr>
        <sz val="12"/>
        <color indexed="8"/>
        <rFont val="Calibri"/>
        <family val="2"/>
      </rPr>
      <t>1</t>
    </r>
    <r>
      <rPr>
        <sz val="12"/>
        <color indexed="8"/>
        <rFont val="Microsoft JhengHei"/>
        <family val="2"/>
      </rPr>
      <t>至第</t>
    </r>
    <r>
      <rPr>
        <sz val="12"/>
        <color indexed="8"/>
        <rFont val="Calibri"/>
        <family val="2"/>
      </rPr>
      <t>8</t>
    </r>
    <r>
      <rPr>
        <sz val="12"/>
        <color indexed="8"/>
        <rFont val="Microsoft JhengHei"/>
        <family val="2"/>
      </rPr>
      <t>種子依次編入</t>
    </r>
    <r>
      <rPr>
        <sz val="12"/>
        <color indexed="8"/>
        <rFont val="Calibri"/>
        <family val="2"/>
      </rPr>
      <t>A,B</t>
    </r>
    <r>
      <rPr>
        <sz val="12"/>
        <color indexed="8"/>
        <rFont val="Microsoft JhengHei"/>
        <family val="2"/>
      </rPr>
      <t>組。</t>
    </r>
  </si>
  <si>
    <r>
      <rPr>
        <sz val="7"/>
        <color indexed="8"/>
        <rFont val="Calibri"/>
        <family val="2"/>
      </rPr>
      <t xml:space="preserve">                    </t>
    </r>
    <r>
      <rPr>
        <sz val="12"/>
        <color indexed="8"/>
        <rFont val="Microsoft JhengHei"/>
        <family val="2"/>
      </rPr>
      <t>小組單循環比賽中得分由高至低依次排名次。小組首次名晉身決賽。</t>
    </r>
  </si>
  <si>
    <r>
      <rPr>
        <sz val="7"/>
        <color indexed="8"/>
        <rFont val="Calibri"/>
        <family val="2"/>
      </rPr>
      <t xml:space="preserve">                </t>
    </r>
    <r>
      <rPr>
        <sz val="12"/>
        <color indexed="8"/>
        <rFont val="Microsoft JhengHei"/>
        <family val="2"/>
      </rPr>
      <t>第三名為名次</t>
    </r>
    <r>
      <rPr>
        <sz val="12"/>
        <color indexed="8"/>
        <rFont val="Calibri"/>
        <family val="2"/>
      </rPr>
      <t>5</t>
    </r>
    <r>
      <rPr>
        <sz val="12"/>
        <color indexed="8"/>
        <rFont val="Microsoft JhengHei"/>
        <family val="2"/>
      </rPr>
      <t>得</t>
    </r>
    <r>
      <rPr>
        <sz val="12"/>
        <color indexed="8"/>
        <rFont val="Calibri"/>
        <family val="2"/>
      </rPr>
      <t>96</t>
    </r>
    <r>
      <rPr>
        <sz val="12"/>
        <color indexed="8"/>
        <rFont val="Microsoft JhengHei"/>
        <family val="2"/>
      </rPr>
      <t>種子分；第四名為名次</t>
    </r>
    <r>
      <rPr>
        <sz val="12"/>
        <color indexed="8"/>
        <rFont val="Calibri"/>
        <family val="2"/>
      </rPr>
      <t>7</t>
    </r>
    <r>
      <rPr>
        <sz val="12"/>
        <color indexed="8"/>
        <rFont val="Microsoft JhengHei"/>
        <family val="2"/>
      </rPr>
      <t>得</t>
    </r>
    <r>
      <rPr>
        <sz val="12"/>
        <color indexed="8"/>
        <rFont val="Calibri"/>
        <family val="2"/>
      </rPr>
      <t>84</t>
    </r>
    <r>
      <rPr>
        <sz val="12"/>
        <color indexed="8"/>
        <rFont val="Microsoft JhengHei"/>
        <family val="2"/>
      </rPr>
      <t>種子分。</t>
    </r>
  </si>
  <si>
    <r>
      <t>2</t>
    </r>
    <r>
      <rPr>
        <sz val="12"/>
        <color indexed="8"/>
        <rFont val="Microsoft JhengHei"/>
        <family val="2"/>
      </rPr>
      <t>、</t>
    </r>
    <r>
      <rPr>
        <sz val="7"/>
        <color indexed="8"/>
        <rFont val="Calibri"/>
        <family val="2"/>
      </rPr>
      <t xml:space="preserve">                       </t>
    </r>
    <r>
      <rPr>
        <sz val="12"/>
        <color indexed="8"/>
        <rFont val="Microsoft JhengHei"/>
        <family val="2"/>
      </rPr>
      <t>小組首次名交叉對賽</t>
    </r>
    <r>
      <rPr>
        <sz val="12"/>
        <color indexed="8"/>
        <rFont val="Calibri"/>
        <family val="2"/>
      </rPr>
      <t>,</t>
    </r>
    <r>
      <rPr>
        <sz val="12"/>
        <color indexed="8"/>
        <rFont val="Microsoft JhengHei"/>
        <family val="2"/>
      </rPr>
      <t>勝者進行冠軍賽</t>
    </r>
    <r>
      <rPr>
        <sz val="12"/>
        <color indexed="8"/>
        <rFont val="Calibri"/>
        <family val="2"/>
      </rPr>
      <t>,</t>
    </r>
    <r>
      <rPr>
        <sz val="12"/>
        <color indexed="8"/>
        <rFont val="Microsoft JhengHei"/>
        <family val="2"/>
      </rPr>
      <t>負者進行季軍賽；</t>
    </r>
  </si>
  <si>
    <r>
      <rPr>
        <b/>
        <sz val="18"/>
        <rFont val="Microsoft JhengHei"/>
        <family val="2"/>
      </rPr>
      <t>賽程表</t>
    </r>
    <r>
      <rPr>
        <b/>
        <sz val="18"/>
        <rFont val="Calibri"/>
        <family val="2"/>
      </rPr>
      <t xml:space="preserve"> (</t>
    </r>
    <r>
      <rPr>
        <b/>
        <sz val="18"/>
        <rFont val="Microsoft JhengHei"/>
        <family val="2"/>
      </rPr>
      <t>女子甲組</t>
    </r>
    <r>
      <rPr>
        <b/>
        <sz val="18"/>
        <rFont val="Calibri"/>
        <family val="2"/>
      </rPr>
      <t>)</t>
    </r>
  </si>
  <si>
    <r>
      <rPr>
        <sz val="12"/>
        <rFont val="Microsoft JhengHei"/>
        <family val="2"/>
      </rPr>
      <t>小組單循環比賽中得分由高至低依次排名次，首次名晉級。</t>
    </r>
    <r>
      <rPr>
        <sz val="12"/>
        <rFont val="Calibri"/>
        <family val="2"/>
      </rPr>
      <t>(</t>
    </r>
    <r>
      <rPr>
        <sz val="12"/>
        <rFont val="Microsoft JhengHei"/>
        <family val="2"/>
      </rPr>
      <t>如隊伍成績相同，將進行抽籤</t>
    </r>
    <r>
      <rPr>
        <sz val="12"/>
        <rFont val="Calibri"/>
        <family val="2"/>
      </rPr>
      <t>)</t>
    </r>
  </si>
  <si>
    <r>
      <rPr>
        <b/>
        <sz val="18"/>
        <rFont val="Microsoft JhengHei"/>
        <family val="2"/>
      </rPr>
      <t>賽程表</t>
    </r>
    <r>
      <rPr>
        <b/>
        <sz val="18"/>
        <rFont val="Calibri"/>
        <family val="2"/>
      </rPr>
      <t xml:space="preserve"> (</t>
    </r>
    <r>
      <rPr>
        <b/>
        <sz val="18"/>
        <rFont val="Microsoft JhengHei"/>
        <family val="2"/>
      </rPr>
      <t>女子乙組</t>
    </r>
    <r>
      <rPr>
        <b/>
        <sz val="18"/>
        <rFont val="Calibri"/>
        <family val="2"/>
      </rPr>
      <t>)</t>
    </r>
  </si>
  <si>
    <r>
      <rPr>
        <sz val="12"/>
        <rFont val="Microsoft JhengHei"/>
        <family val="2"/>
      </rPr>
      <t>局數</t>
    </r>
  </si>
  <si>
    <r>
      <rPr>
        <sz val="12"/>
        <rFont val="Microsoft JhengHei"/>
        <family val="2"/>
      </rPr>
      <t>分數</t>
    </r>
  </si>
  <si>
    <r>
      <rPr>
        <sz val="12"/>
        <rFont val="Microsoft JhengHei"/>
        <family val="2"/>
      </rPr>
      <t>局數</t>
    </r>
  </si>
  <si>
    <r>
      <rPr>
        <sz val="12"/>
        <rFont val="Microsoft JhengHei"/>
        <family val="2"/>
      </rPr>
      <t>比賽場號</t>
    </r>
  </si>
  <si>
    <t>SEED#24</t>
  </si>
  <si>
    <t>SEED#31</t>
  </si>
  <si>
    <t>SEED#32</t>
  </si>
  <si>
    <t>SEED#40</t>
  </si>
  <si>
    <t>SEED#39</t>
  </si>
  <si>
    <t>SEED#38</t>
  </si>
  <si>
    <t>SEED#37</t>
  </si>
  <si>
    <t>                  小組單循環比賽中得分由高至低依次排名次。首次名晉級。</t>
  </si>
  <si>
    <t>                第三名為名次17得48種子分。</t>
  </si>
  <si>
    <t>                第四名為名次25得36種子分。</t>
  </si>
  <si>
    <t>2.      16隊進行淘汰賽，賽出1至9名次。</t>
  </si>
  <si>
    <t>MB9</t>
  </si>
  <si>
    <t>MB10</t>
  </si>
  <si>
    <t>MB11</t>
  </si>
  <si>
    <t>F1</t>
  </si>
  <si>
    <t>MB12</t>
  </si>
  <si>
    <t>B1</t>
  </si>
  <si>
    <t>POOL</t>
  </si>
  <si>
    <t>Group</t>
  </si>
  <si>
    <t>TEAMS</t>
  </si>
  <si>
    <t>分組</t>
  </si>
  <si>
    <t>對賽隊</t>
  </si>
  <si>
    <t>Vs</t>
  </si>
  <si>
    <t>A4</t>
  </si>
  <si>
    <t>B4</t>
  </si>
  <si>
    <t>C4</t>
  </si>
  <si>
    <t>D4</t>
  </si>
  <si>
    <t>E</t>
  </si>
  <si>
    <t>E4</t>
  </si>
  <si>
    <t>F</t>
  </si>
  <si>
    <t>F4</t>
  </si>
  <si>
    <t>A4</t>
  </si>
  <si>
    <t>B4</t>
  </si>
  <si>
    <t>C4</t>
  </si>
  <si>
    <t>D4</t>
  </si>
  <si>
    <t>G4</t>
  </si>
  <si>
    <t>H4</t>
  </si>
  <si>
    <t>AA1</t>
  </si>
  <si>
    <t>AB1</t>
  </si>
  <si>
    <t>AB2</t>
  </si>
  <si>
    <t>AA2</t>
  </si>
  <si>
    <t>AA3</t>
  </si>
  <si>
    <t>AB3</t>
  </si>
  <si>
    <t>AB4</t>
  </si>
  <si>
    <t>AA4</t>
  </si>
  <si>
    <t>A1</t>
  </si>
  <si>
    <t>B1</t>
  </si>
  <si>
    <t>C1</t>
  </si>
  <si>
    <t>D1</t>
  </si>
  <si>
    <t>E1</t>
  </si>
  <si>
    <t>F1</t>
  </si>
  <si>
    <t>G1</t>
  </si>
  <si>
    <t>H1</t>
  </si>
  <si>
    <t>E2,F2,G2,H2</t>
  </si>
  <si>
    <t>D2</t>
  </si>
  <si>
    <t>C2</t>
  </si>
  <si>
    <t>A2,B2</t>
  </si>
  <si>
    <t>A3,B3</t>
  </si>
  <si>
    <t>C3</t>
  </si>
  <si>
    <t>D3,E3</t>
  </si>
  <si>
    <t>F3</t>
  </si>
  <si>
    <t>G3</t>
  </si>
  <si>
    <t>H3</t>
  </si>
  <si>
    <t>H4</t>
  </si>
  <si>
    <t>G4</t>
  </si>
  <si>
    <t>F4</t>
  </si>
  <si>
    <t>E4,QT1,QT2,QT3,QT4</t>
  </si>
  <si>
    <r>
      <t>ii</t>
    </r>
    <r>
      <rPr>
        <sz val="12"/>
        <rFont val="Microsoft JhengHei"/>
        <family val="2"/>
      </rPr>
      <t>、</t>
    </r>
    <r>
      <rPr>
        <sz val="7"/>
        <rFont val="Calibri"/>
        <family val="2"/>
      </rPr>
      <t xml:space="preserve">                    </t>
    </r>
    <r>
      <rPr>
        <sz val="12"/>
        <rFont val="Microsoft JhengHei"/>
        <family val="2"/>
      </rPr>
      <t>第</t>
    </r>
    <r>
      <rPr>
        <sz val="12"/>
        <rFont val="Calibri"/>
        <family val="2"/>
      </rPr>
      <t>9</t>
    </r>
    <r>
      <rPr>
        <sz val="12"/>
        <rFont val="Microsoft JhengHei"/>
        <family val="2"/>
      </rPr>
      <t>至第</t>
    </r>
    <r>
      <rPr>
        <sz val="12"/>
        <rFont val="Calibri"/>
        <family val="2"/>
      </rPr>
      <t>40</t>
    </r>
    <r>
      <rPr>
        <sz val="12"/>
        <rFont val="Microsoft JhengHei"/>
        <family val="2"/>
      </rPr>
      <t>種子依次編入</t>
    </r>
    <r>
      <rPr>
        <sz val="12"/>
        <rFont val="Calibri"/>
        <family val="2"/>
      </rPr>
      <t>A</t>
    </r>
    <r>
      <rPr>
        <sz val="12"/>
        <rFont val="Microsoft JhengHei"/>
        <family val="2"/>
      </rPr>
      <t>至</t>
    </r>
    <r>
      <rPr>
        <sz val="12"/>
        <rFont val="Calibri"/>
        <family val="2"/>
      </rPr>
      <t>H</t>
    </r>
    <r>
      <rPr>
        <sz val="12"/>
        <rFont val="Microsoft JhengHei"/>
        <family val="2"/>
      </rPr>
      <t>組。</t>
    </r>
  </si>
  <si>
    <t>SEED#16</t>
  </si>
  <si>
    <t>SEED#15</t>
  </si>
  <si>
    <t>SEED#21</t>
  </si>
  <si>
    <t>SEED#22</t>
  </si>
  <si>
    <r>
      <rPr>
        <sz val="12"/>
        <rFont val="Microsoft JhengHei"/>
        <family val="2"/>
      </rPr>
      <t>第三名為名次</t>
    </r>
    <r>
      <rPr>
        <sz val="12"/>
        <rFont val="Calibri"/>
        <family val="2"/>
      </rPr>
      <t>9</t>
    </r>
    <r>
      <rPr>
        <sz val="12"/>
        <rFont val="Microsoft JhengHei"/>
        <family val="2"/>
      </rPr>
      <t>得</t>
    </r>
    <r>
      <rPr>
        <sz val="12"/>
        <rFont val="Calibri"/>
        <family val="2"/>
      </rPr>
      <t>54</t>
    </r>
    <r>
      <rPr>
        <sz val="12"/>
        <rFont val="Microsoft JhengHei"/>
        <family val="2"/>
      </rPr>
      <t>種子分。</t>
    </r>
  </si>
  <si>
    <t>B2</t>
  </si>
  <si>
    <t>C2</t>
  </si>
  <si>
    <t>D2</t>
  </si>
  <si>
    <t>A2</t>
  </si>
  <si>
    <t>AA1,AB1</t>
  </si>
  <si>
    <t>AB2</t>
  </si>
  <si>
    <t>AA2</t>
  </si>
  <si>
    <t>AA3</t>
  </si>
  <si>
    <t>AB3,AB4</t>
  </si>
  <si>
    <t>AA4</t>
  </si>
  <si>
    <t>C2,D2</t>
  </si>
  <si>
    <t>C3,D3</t>
  </si>
  <si>
    <t>D4</t>
  </si>
  <si>
    <t>A4,B4,C4</t>
  </si>
  <si>
    <t>B2</t>
  </si>
  <si>
    <t>A2</t>
  </si>
  <si>
    <t>A3</t>
  </si>
  <si>
    <t>B3</t>
  </si>
  <si>
    <t>D4</t>
  </si>
  <si>
    <t>AA1</t>
  </si>
  <si>
    <t>AB1</t>
  </si>
  <si>
    <t>AB3</t>
  </si>
  <si>
    <t xml:space="preserve"> AB4</t>
  </si>
  <si>
    <t>AB4</t>
  </si>
  <si>
    <t>分組</t>
  </si>
  <si>
    <t>F714</t>
  </si>
  <si>
    <t>F715</t>
  </si>
  <si>
    <t>F716</t>
  </si>
  <si>
    <t>F717</t>
  </si>
  <si>
    <t>F718</t>
  </si>
  <si>
    <t>F719</t>
  </si>
  <si>
    <t>F720</t>
  </si>
  <si>
    <t>F721</t>
  </si>
  <si>
    <t>A4</t>
  </si>
  <si>
    <t>B4</t>
  </si>
  <si>
    <t>C4</t>
  </si>
  <si>
    <t>D3</t>
  </si>
  <si>
    <t>120 pts</t>
  </si>
  <si>
    <t>108 pts</t>
  </si>
  <si>
    <t>96 pts</t>
  </si>
  <si>
    <t>84 pts</t>
  </si>
  <si>
    <t>72 pts</t>
  </si>
  <si>
    <t>WB1</t>
  </si>
  <si>
    <t>WB5</t>
  </si>
  <si>
    <t>WB2</t>
  </si>
  <si>
    <t>WB8</t>
  </si>
  <si>
    <t>WB3</t>
  </si>
  <si>
    <t>WB6</t>
  </si>
  <si>
    <t>WB7</t>
  </si>
  <si>
    <t>WB4</t>
  </si>
  <si>
    <r>
      <rPr>
        <sz val="12"/>
        <color indexed="8"/>
        <rFont val="Microsoft JhengHei"/>
        <family val="2"/>
      </rPr>
      <t>小組單循環比賽中得分由高至低依次排名次。小組首次名晉身決賽。</t>
    </r>
  </si>
  <si>
    <r>
      <rPr>
        <sz val="12"/>
        <color indexed="8"/>
        <rFont val="Microsoft JhengHei"/>
        <family val="2"/>
      </rPr>
      <t>第三名為名次</t>
    </r>
    <r>
      <rPr>
        <sz val="12"/>
        <color indexed="8"/>
        <rFont val="Calibri"/>
        <family val="2"/>
      </rPr>
      <t>5</t>
    </r>
    <r>
      <rPr>
        <sz val="12"/>
        <color indexed="8"/>
        <rFont val="Microsoft JhengHei"/>
        <family val="2"/>
      </rPr>
      <t>得</t>
    </r>
    <r>
      <rPr>
        <sz val="12"/>
        <color indexed="8"/>
        <rFont val="Calibri"/>
        <family val="2"/>
      </rPr>
      <t>96</t>
    </r>
    <r>
      <rPr>
        <sz val="12"/>
        <color indexed="8"/>
        <rFont val="Microsoft JhengHei"/>
        <family val="2"/>
      </rPr>
      <t>種子分；第四名為名次</t>
    </r>
    <r>
      <rPr>
        <sz val="12"/>
        <color indexed="8"/>
        <rFont val="Calibri"/>
        <family val="2"/>
      </rPr>
      <t>7</t>
    </r>
    <r>
      <rPr>
        <sz val="12"/>
        <color indexed="8"/>
        <rFont val="Microsoft JhengHei"/>
        <family val="2"/>
      </rPr>
      <t>得</t>
    </r>
    <r>
      <rPr>
        <sz val="12"/>
        <color indexed="8"/>
        <rFont val="Calibri"/>
        <family val="2"/>
      </rPr>
      <t>84</t>
    </r>
    <r>
      <rPr>
        <sz val="12"/>
        <color indexed="8"/>
        <rFont val="Microsoft JhengHei"/>
        <family val="2"/>
      </rPr>
      <t>種子分。</t>
    </r>
  </si>
  <si>
    <r>
      <t>i</t>
    </r>
    <r>
      <rPr>
        <sz val="12"/>
        <color indexed="8"/>
        <rFont val="Microsoft JhengHei"/>
        <family val="2"/>
      </rPr>
      <t>、</t>
    </r>
    <r>
      <rPr>
        <sz val="7"/>
        <color indexed="8"/>
        <rFont val="Calibri"/>
        <family val="2"/>
      </rPr>
      <t>                     </t>
    </r>
    <r>
      <rPr>
        <sz val="12"/>
        <color indexed="8"/>
        <rFont val="Microsoft JhengHei"/>
        <family val="2"/>
      </rPr>
      <t>以種子分（</t>
    </r>
    <r>
      <rPr>
        <sz val="12"/>
        <color indexed="8"/>
        <rFont val="Calibri"/>
        <family val="2"/>
      </rPr>
      <t>SEEDING POINT</t>
    </r>
    <r>
      <rPr>
        <sz val="12"/>
        <color indexed="8"/>
        <rFont val="Microsoft JhengHei"/>
        <family val="2"/>
      </rPr>
      <t>）排列種子隊。</t>
    </r>
  </si>
  <si>
    <t>G2</t>
  </si>
  <si>
    <t>F2</t>
  </si>
  <si>
    <t>E2</t>
  </si>
  <si>
    <t>H2</t>
  </si>
  <si>
    <t>B2</t>
  </si>
  <si>
    <t>B3</t>
  </si>
  <si>
    <t>E3</t>
  </si>
  <si>
    <t>D3</t>
  </si>
  <si>
    <t>QT2</t>
  </si>
  <si>
    <t>QT2</t>
  </si>
  <si>
    <t>QT3</t>
  </si>
  <si>
    <t>QT1</t>
  </si>
  <si>
    <t>QT3</t>
  </si>
  <si>
    <t>E4</t>
  </si>
  <si>
    <t>QT4</t>
  </si>
  <si>
    <t>QT1</t>
  </si>
  <si>
    <t>AA1</t>
  </si>
  <si>
    <t>AB1</t>
  </si>
  <si>
    <t>AB4</t>
  </si>
  <si>
    <t>D2</t>
  </si>
  <si>
    <t>C2</t>
  </si>
  <si>
    <t>B4</t>
  </si>
  <si>
    <t>C4</t>
  </si>
  <si>
    <t>The Playing Schedule MAY BE affected by the progression of previous match days</t>
  </si>
  <si>
    <t>MAB1</t>
  </si>
  <si>
    <t>1st digit</t>
  </si>
  <si>
    <t>Starting Time</t>
  </si>
  <si>
    <t>Serial No.</t>
  </si>
  <si>
    <t>2nd digit</t>
  </si>
  <si>
    <t>Division</t>
  </si>
  <si>
    <t>3rd digit</t>
  </si>
  <si>
    <t>Pool</t>
  </si>
  <si>
    <t>4th digit</t>
  </si>
  <si>
    <t>Division</t>
  </si>
  <si>
    <t>LUNCH BREAK (T.B.C.)</t>
  </si>
  <si>
    <t>QT3</t>
  </si>
  <si>
    <t>MAB1</t>
  </si>
  <si>
    <t>WBA1</t>
  </si>
  <si>
    <t>WBA3</t>
  </si>
  <si>
    <t>WBA5</t>
  </si>
  <si>
    <t>QT1</t>
  </si>
  <si>
    <t>WBA2</t>
  </si>
  <si>
    <t>QT2</t>
  </si>
  <si>
    <t>WBA4</t>
  </si>
  <si>
    <t>WBA6</t>
  </si>
  <si>
    <t>B</t>
  </si>
  <si>
    <t>MAA1</t>
  </si>
  <si>
    <t>MAB1</t>
  </si>
  <si>
    <t>MAA2</t>
  </si>
  <si>
    <t>MAB2</t>
  </si>
  <si>
    <t>MAA3</t>
  </si>
  <si>
    <t>MAB3</t>
  </si>
  <si>
    <t>MAA4</t>
  </si>
  <si>
    <t>MAB4</t>
  </si>
  <si>
    <t>WAA1</t>
  </si>
  <si>
    <t>WAB1</t>
  </si>
  <si>
    <t>WAA2</t>
  </si>
  <si>
    <t>WAB2</t>
  </si>
  <si>
    <t>WAA3</t>
  </si>
  <si>
    <t>WAB3</t>
  </si>
  <si>
    <t>WAA4</t>
  </si>
  <si>
    <t>WAB4</t>
  </si>
  <si>
    <t>WBB1</t>
  </si>
  <si>
    <t>WBB3</t>
  </si>
  <si>
    <t>WBB5</t>
  </si>
  <si>
    <t>WBB2</t>
  </si>
  <si>
    <t>WBB4</t>
  </si>
  <si>
    <t>WBB6</t>
  </si>
  <si>
    <t>MAA5</t>
  </si>
  <si>
    <t>MAB5</t>
  </si>
  <si>
    <t>MAA6</t>
  </si>
  <si>
    <t>MAB6</t>
  </si>
  <si>
    <t>MA2</t>
  </si>
  <si>
    <t>MA3</t>
  </si>
  <si>
    <t>WAA5</t>
  </si>
  <si>
    <t>WAB5</t>
  </si>
  <si>
    <t>WAA6</t>
  </si>
  <si>
    <t>WAB6</t>
  </si>
  <si>
    <t>WA2</t>
  </si>
  <si>
    <t>WA3</t>
  </si>
  <si>
    <t>WBC1</t>
  </si>
  <si>
    <t>WBC3</t>
  </si>
  <si>
    <t>WBC5</t>
  </si>
  <si>
    <t>WBC2</t>
  </si>
  <si>
    <t>WBC4</t>
  </si>
  <si>
    <t>WBC6</t>
  </si>
  <si>
    <t>MBD1</t>
  </si>
  <si>
    <t>MBD3</t>
  </si>
  <si>
    <t>MBD5</t>
  </si>
  <si>
    <t>MBD2</t>
  </si>
  <si>
    <t>MBD4</t>
  </si>
  <si>
    <t>MBD6</t>
  </si>
  <si>
    <t>WBD1</t>
  </si>
  <si>
    <t>WBD3</t>
  </si>
  <si>
    <t>WBD5</t>
  </si>
  <si>
    <t>WBD2</t>
  </si>
  <si>
    <t>WBD4</t>
  </si>
  <si>
    <t>WBD6</t>
  </si>
  <si>
    <t>MBA1</t>
  </si>
  <si>
    <t>MBA3</t>
  </si>
  <si>
    <t>MBB3</t>
  </si>
  <si>
    <t>MBA5</t>
  </si>
  <si>
    <t>MBB5</t>
  </si>
  <si>
    <t>MBB1</t>
  </si>
  <si>
    <t>MBA2</t>
  </si>
  <si>
    <t>MBB2</t>
  </si>
  <si>
    <t>MBA4</t>
  </si>
  <si>
    <t>MBB4</t>
  </si>
  <si>
    <t>MBA6</t>
  </si>
  <si>
    <t>MBB6</t>
  </si>
  <si>
    <t>MBC1</t>
  </si>
  <si>
    <t>MBC3</t>
  </si>
  <si>
    <t>MBC5</t>
  </si>
  <si>
    <t>MBC6</t>
  </si>
  <si>
    <t>MBC4</t>
  </si>
  <si>
    <t>MBC2</t>
  </si>
  <si>
    <t>MBE1</t>
  </si>
  <si>
    <t>MBF1</t>
  </si>
  <si>
    <t>MBG1</t>
  </si>
  <si>
    <t>MBE3</t>
  </si>
  <si>
    <t>MBF3</t>
  </si>
  <si>
    <t>MBG3</t>
  </si>
  <si>
    <t>MBE5</t>
  </si>
  <si>
    <t>MBF5</t>
  </si>
  <si>
    <t>MBG5</t>
  </si>
  <si>
    <t>MBE2</t>
  </si>
  <si>
    <t>MBF2</t>
  </si>
  <si>
    <t>MBG2</t>
  </si>
  <si>
    <t>MBE4</t>
  </si>
  <si>
    <t>MBF4</t>
  </si>
  <si>
    <t>MBG4</t>
  </si>
  <si>
    <t>MBE6</t>
  </si>
  <si>
    <t>MBF6</t>
  </si>
  <si>
    <t>MBG6</t>
  </si>
  <si>
    <t>MBH1</t>
  </si>
  <si>
    <t>MBH3</t>
  </si>
  <si>
    <t>MBH5</t>
  </si>
  <si>
    <t>MBH6</t>
  </si>
  <si>
    <t>MBH4</t>
  </si>
  <si>
    <t>MBH2</t>
  </si>
  <si>
    <t>MB1</t>
  </si>
  <si>
    <t>MB2</t>
  </si>
  <si>
    <t>MB3</t>
  </si>
  <si>
    <t>MB4</t>
  </si>
  <si>
    <t>MB5</t>
  </si>
  <si>
    <t>MB6</t>
  </si>
  <si>
    <t>MB7</t>
  </si>
  <si>
    <t>MB8</t>
  </si>
  <si>
    <t>WB1</t>
  </si>
  <si>
    <t>WB2</t>
  </si>
  <si>
    <t>WB3</t>
  </si>
  <si>
    <t>WB4</t>
  </si>
  <si>
    <t>WB5</t>
  </si>
  <si>
    <t>WB6</t>
  </si>
  <si>
    <t>WB7</t>
  </si>
  <si>
    <t>WB8</t>
  </si>
  <si>
    <t>1st digit</t>
  </si>
  <si>
    <t>MB9</t>
  </si>
  <si>
    <t>MB10</t>
  </si>
  <si>
    <t>MB13</t>
  </si>
  <si>
    <t>MB14</t>
  </si>
  <si>
    <t>MB15</t>
  </si>
  <si>
    <r>
      <rPr>
        <b/>
        <sz val="12"/>
        <color indexed="8"/>
        <rFont val="微軟正黑體"/>
        <family val="2"/>
      </rPr>
      <t>賽程可能被上周未能完成的賽事之進度影響</t>
    </r>
  </si>
  <si>
    <r>
      <t xml:space="preserve">2018/3/3 (Saturday </t>
    </r>
    <r>
      <rPr>
        <b/>
        <u val="single"/>
        <sz val="12"/>
        <color indexed="8"/>
        <rFont val="微軟正黑體"/>
        <family val="2"/>
      </rPr>
      <t>星期六</t>
    </r>
    <r>
      <rPr>
        <b/>
        <u val="single"/>
        <sz val="12"/>
        <color indexed="8"/>
        <rFont val="Calibri"/>
        <family val="2"/>
      </rPr>
      <t>)</t>
    </r>
  </si>
  <si>
    <r>
      <t xml:space="preserve">2018/3/4 (Sunday </t>
    </r>
    <r>
      <rPr>
        <b/>
        <u val="single"/>
        <sz val="12"/>
        <color indexed="8"/>
        <rFont val="微軟正黑體"/>
        <family val="2"/>
      </rPr>
      <t>星期日</t>
    </r>
    <r>
      <rPr>
        <b/>
        <u val="single"/>
        <sz val="12"/>
        <color indexed="8"/>
        <rFont val="Calibri"/>
        <family val="2"/>
      </rPr>
      <t>)</t>
    </r>
  </si>
  <si>
    <r>
      <t xml:space="preserve">M -Men </t>
    </r>
    <r>
      <rPr>
        <sz val="11"/>
        <color indexed="8"/>
        <rFont val="微軟正黑體"/>
        <family val="2"/>
      </rPr>
      <t>男</t>
    </r>
  </si>
  <si>
    <r>
      <t>W-Women</t>
    </r>
    <r>
      <rPr>
        <sz val="11"/>
        <color indexed="8"/>
        <rFont val="微軟正黑體"/>
        <family val="2"/>
      </rPr>
      <t>女</t>
    </r>
  </si>
  <si>
    <r>
      <t xml:space="preserve">COURT </t>
    </r>
    <r>
      <rPr>
        <sz val="12"/>
        <color indexed="8"/>
        <rFont val="微軟正黑體"/>
        <family val="2"/>
      </rPr>
      <t>球場</t>
    </r>
    <r>
      <rPr>
        <sz val="12"/>
        <color indexed="8"/>
        <rFont val="Calibri"/>
        <family val="2"/>
      </rPr>
      <t xml:space="preserve"> </t>
    </r>
    <r>
      <rPr>
        <sz val="12"/>
        <color indexed="8"/>
        <rFont val="微軟正黑體"/>
        <family val="2"/>
      </rPr>
      <t>黃金海岸</t>
    </r>
    <r>
      <rPr>
        <sz val="12"/>
        <color indexed="8"/>
        <rFont val="Calibri"/>
        <family val="2"/>
      </rPr>
      <t>(</t>
    </r>
    <r>
      <rPr>
        <sz val="12"/>
        <color indexed="8"/>
        <rFont val="微軟正黑體"/>
        <family val="2"/>
      </rPr>
      <t>新咖啡灣</t>
    </r>
    <r>
      <rPr>
        <sz val="12"/>
        <color indexed="8"/>
        <rFont val="Calibri"/>
        <family val="2"/>
      </rPr>
      <t>)</t>
    </r>
    <r>
      <rPr>
        <sz val="12"/>
        <color indexed="8"/>
        <rFont val="微軟正黑體"/>
        <family val="2"/>
      </rPr>
      <t>泳灘</t>
    </r>
  </si>
  <si>
    <r>
      <rPr>
        <sz val="11"/>
        <color indexed="8"/>
        <rFont val="微軟正黑體"/>
        <family val="2"/>
      </rPr>
      <t>組別</t>
    </r>
  </si>
  <si>
    <r>
      <rPr>
        <sz val="12"/>
        <color indexed="8"/>
        <rFont val="微軟正黑體"/>
        <family val="2"/>
      </rPr>
      <t>開始時間</t>
    </r>
  </si>
  <si>
    <r>
      <rPr>
        <sz val="12"/>
        <color indexed="8"/>
        <rFont val="微軟正黑體"/>
        <family val="2"/>
      </rPr>
      <t>序號</t>
    </r>
  </si>
  <si>
    <r>
      <rPr>
        <sz val="11"/>
        <color indexed="8"/>
        <rFont val="微軟正黑體"/>
        <family val="2"/>
      </rPr>
      <t>分組</t>
    </r>
  </si>
  <si>
    <r>
      <rPr>
        <sz val="11"/>
        <color indexed="8"/>
        <rFont val="微軟正黑體"/>
        <family val="2"/>
      </rPr>
      <t>比賽編號</t>
    </r>
  </si>
  <si>
    <r>
      <t xml:space="preserve">2018/3/10 (Saturday </t>
    </r>
    <r>
      <rPr>
        <b/>
        <u val="single"/>
        <sz val="12"/>
        <color indexed="8"/>
        <rFont val="微軟正黑體"/>
        <family val="2"/>
      </rPr>
      <t>星期六</t>
    </r>
    <r>
      <rPr>
        <b/>
        <u val="single"/>
        <sz val="12"/>
        <color indexed="8"/>
        <rFont val="Calibri"/>
        <family val="2"/>
      </rPr>
      <t>)</t>
    </r>
  </si>
  <si>
    <r>
      <t xml:space="preserve">2018/3/11 (Sunday </t>
    </r>
    <r>
      <rPr>
        <b/>
        <u val="single"/>
        <sz val="12"/>
        <color indexed="8"/>
        <rFont val="微軟正黑體"/>
        <family val="2"/>
      </rPr>
      <t>星期日</t>
    </r>
    <r>
      <rPr>
        <b/>
        <u val="single"/>
        <sz val="12"/>
        <color indexed="8"/>
        <rFont val="Calibri"/>
        <family val="2"/>
      </rPr>
      <t>)</t>
    </r>
  </si>
  <si>
    <r>
      <rPr>
        <sz val="11"/>
        <color indexed="8"/>
        <rFont val="微軟正黑體"/>
        <family val="2"/>
      </rPr>
      <t>組別</t>
    </r>
  </si>
  <si>
    <r>
      <t xml:space="preserve">2018/3/17 (Saturday </t>
    </r>
    <r>
      <rPr>
        <b/>
        <u val="single"/>
        <sz val="12"/>
        <color indexed="8"/>
        <rFont val="微軟正黑體"/>
        <family val="2"/>
      </rPr>
      <t>星期六</t>
    </r>
    <r>
      <rPr>
        <b/>
        <u val="single"/>
        <sz val="12"/>
        <color indexed="8"/>
        <rFont val="Calibri"/>
        <family val="2"/>
      </rPr>
      <t>)</t>
    </r>
  </si>
  <si>
    <r>
      <t xml:space="preserve">2018/3/18 (Sunday </t>
    </r>
    <r>
      <rPr>
        <b/>
        <u val="single"/>
        <sz val="12"/>
        <color indexed="8"/>
        <rFont val="微軟正黑體"/>
        <family val="2"/>
      </rPr>
      <t>星期日</t>
    </r>
    <r>
      <rPr>
        <b/>
        <u val="single"/>
        <sz val="12"/>
        <color indexed="8"/>
        <rFont val="Calibri"/>
        <family val="2"/>
      </rPr>
      <t>)</t>
    </r>
  </si>
  <si>
    <r>
      <t xml:space="preserve">2018/3/31 (Saturday </t>
    </r>
    <r>
      <rPr>
        <b/>
        <u val="single"/>
        <sz val="12"/>
        <color indexed="8"/>
        <rFont val="微軟正黑體"/>
        <family val="2"/>
      </rPr>
      <t>星期六</t>
    </r>
    <r>
      <rPr>
        <b/>
        <u val="single"/>
        <sz val="12"/>
        <color indexed="8"/>
        <rFont val="Calibri"/>
        <family val="2"/>
      </rPr>
      <t>)</t>
    </r>
  </si>
  <si>
    <r>
      <rPr>
        <sz val="11"/>
        <color indexed="8"/>
        <rFont val="微軟正黑體"/>
        <family val="2"/>
      </rPr>
      <t>組別</t>
    </r>
  </si>
  <si>
    <r>
      <t xml:space="preserve">2018/4/14 (Saturday </t>
    </r>
    <r>
      <rPr>
        <b/>
        <u val="single"/>
        <sz val="12"/>
        <color indexed="8"/>
        <rFont val="微軟正黑體"/>
        <family val="2"/>
      </rPr>
      <t>星期六</t>
    </r>
    <r>
      <rPr>
        <b/>
        <u val="single"/>
        <sz val="12"/>
        <color indexed="8"/>
        <rFont val="Calibri"/>
        <family val="2"/>
      </rPr>
      <t>)</t>
    </r>
  </si>
  <si>
    <r>
      <t xml:space="preserve">2018/4/15 (Sunday </t>
    </r>
    <r>
      <rPr>
        <b/>
        <u val="single"/>
        <sz val="12"/>
        <color indexed="8"/>
        <rFont val="微軟正黑體"/>
        <family val="2"/>
      </rPr>
      <t>星期日</t>
    </r>
    <r>
      <rPr>
        <b/>
        <u val="single"/>
        <sz val="12"/>
        <color indexed="8"/>
        <rFont val="Calibri"/>
        <family val="2"/>
      </rPr>
      <t>)</t>
    </r>
  </si>
  <si>
    <r>
      <t xml:space="preserve">2018/4/21 (Saturday </t>
    </r>
    <r>
      <rPr>
        <b/>
        <u val="single"/>
        <sz val="12"/>
        <color indexed="8"/>
        <rFont val="微軟正黑體"/>
        <family val="2"/>
      </rPr>
      <t>星期六</t>
    </r>
    <r>
      <rPr>
        <b/>
        <u val="single"/>
        <sz val="12"/>
        <color indexed="8"/>
        <rFont val="Calibri"/>
        <family val="2"/>
      </rPr>
      <t>)</t>
    </r>
  </si>
  <si>
    <r>
      <t xml:space="preserve">2018/4/22 (Sunday </t>
    </r>
    <r>
      <rPr>
        <b/>
        <u val="single"/>
        <sz val="12"/>
        <color indexed="8"/>
        <rFont val="微軟正黑體"/>
        <family val="2"/>
      </rPr>
      <t>星期日</t>
    </r>
    <r>
      <rPr>
        <b/>
        <u val="single"/>
        <sz val="12"/>
        <color indexed="8"/>
        <rFont val="Calibri"/>
        <family val="2"/>
      </rPr>
      <t>)</t>
    </r>
  </si>
  <si>
    <r>
      <t xml:space="preserve">2018/4/28 (Saturday </t>
    </r>
    <r>
      <rPr>
        <b/>
        <u val="single"/>
        <sz val="12"/>
        <color indexed="8"/>
        <rFont val="微軟正黑體"/>
        <family val="2"/>
      </rPr>
      <t>星期六</t>
    </r>
    <r>
      <rPr>
        <b/>
        <u val="single"/>
        <sz val="12"/>
        <color indexed="8"/>
        <rFont val="Calibri"/>
        <family val="2"/>
      </rPr>
      <t>)</t>
    </r>
  </si>
  <si>
    <r>
      <t xml:space="preserve">2018/4/29 (Sunday </t>
    </r>
    <r>
      <rPr>
        <b/>
        <u val="single"/>
        <sz val="12"/>
        <color indexed="8"/>
        <rFont val="微軟正黑體"/>
        <family val="2"/>
      </rPr>
      <t>星期日</t>
    </r>
    <r>
      <rPr>
        <b/>
        <u val="single"/>
        <sz val="12"/>
        <color indexed="8"/>
        <rFont val="Calibri"/>
        <family val="2"/>
      </rPr>
      <t>)</t>
    </r>
  </si>
  <si>
    <r>
      <rPr>
        <b/>
        <sz val="20"/>
        <rFont val="Microsoft JhengHei"/>
        <family val="2"/>
      </rPr>
      <t>第</t>
    </r>
    <r>
      <rPr>
        <b/>
        <sz val="20"/>
        <rFont val="Calibri"/>
        <family val="2"/>
      </rPr>
      <t>21</t>
    </r>
    <r>
      <rPr>
        <b/>
        <sz val="20"/>
        <rFont val="Microsoft JhengHei"/>
        <family val="2"/>
      </rPr>
      <t>屆全港公開沙灘排球錦標賽</t>
    </r>
  </si>
  <si>
    <r>
      <rPr>
        <b/>
        <u val="single"/>
        <sz val="12"/>
        <color indexed="8"/>
        <rFont val="微軟正黑體"/>
        <family val="2"/>
      </rPr>
      <t>第</t>
    </r>
    <r>
      <rPr>
        <b/>
        <u val="single"/>
        <sz val="12"/>
        <color indexed="8"/>
        <rFont val="Calibri"/>
        <family val="2"/>
      </rPr>
      <t>21</t>
    </r>
    <r>
      <rPr>
        <b/>
        <u val="single"/>
        <sz val="12"/>
        <color indexed="8"/>
        <rFont val="微軟正黑體"/>
        <family val="2"/>
      </rPr>
      <t>屆全港公開沙灘排球錦標賽</t>
    </r>
    <r>
      <rPr>
        <b/>
        <u val="single"/>
        <sz val="12"/>
        <color indexed="8"/>
        <rFont val="Calibri"/>
        <family val="2"/>
      </rPr>
      <t xml:space="preserve"> </t>
    </r>
    <r>
      <rPr>
        <b/>
        <u val="single"/>
        <sz val="12"/>
        <color indexed="8"/>
        <rFont val="微軟正黑體"/>
        <family val="2"/>
      </rPr>
      <t>時間表</t>
    </r>
  </si>
  <si>
    <t>21st Hong Kong Beach Volleyball Open Timetable</t>
  </si>
  <si>
    <r>
      <t xml:space="preserve">2018/5/6 (Sunday </t>
    </r>
    <r>
      <rPr>
        <b/>
        <u val="single"/>
        <sz val="12"/>
        <color indexed="8"/>
        <rFont val="微軟正黑體"/>
        <family val="2"/>
      </rPr>
      <t>星期日</t>
    </r>
    <r>
      <rPr>
        <b/>
        <u val="single"/>
        <sz val="12"/>
        <color indexed="8"/>
        <rFont val="Calibri"/>
        <family val="2"/>
      </rPr>
      <t>)</t>
    </r>
  </si>
  <si>
    <t>Serial No.</t>
  </si>
  <si>
    <r>
      <t xml:space="preserve">2018/5/5 (Saturday </t>
    </r>
    <r>
      <rPr>
        <b/>
        <u val="single"/>
        <sz val="12"/>
        <color indexed="8"/>
        <rFont val="微軟正黑體"/>
        <family val="2"/>
      </rPr>
      <t>星期六</t>
    </r>
    <r>
      <rPr>
        <b/>
        <u val="single"/>
        <sz val="12"/>
        <color indexed="8"/>
        <rFont val="Calibri"/>
        <family val="2"/>
      </rPr>
      <t>)</t>
    </r>
  </si>
  <si>
    <t>20CM no show</t>
  </si>
  <si>
    <t>21:3, 21:6</t>
  </si>
  <si>
    <t>21:17, 21:16</t>
  </si>
  <si>
    <t>21:10, 21:7</t>
  </si>
  <si>
    <t>21:5, 21:5</t>
  </si>
  <si>
    <t>23:21, 21:15</t>
  </si>
  <si>
    <t>21:9, 21:11</t>
  </si>
  <si>
    <t>21:9, 21:8</t>
  </si>
  <si>
    <t>21:19, 22:20</t>
  </si>
  <si>
    <t>21:12, 21:11</t>
  </si>
  <si>
    <t>21:6, 21:15</t>
  </si>
  <si>
    <t>23:21, 21:23, 4:15</t>
  </si>
  <si>
    <t>勝出隊伍</t>
  </si>
  <si>
    <t>QT1</t>
  </si>
  <si>
    <t>vs</t>
  </si>
  <si>
    <t>QT3</t>
  </si>
  <si>
    <t>兄弟</t>
  </si>
  <si>
    <t>WE</t>
  </si>
  <si>
    <r>
      <t>QT1</t>
    </r>
    <r>
      <rPr>
        <b/>
        <sz val="16"/>
        <rFont val="細明體"/>
        <family val="3"/>
      </rPr>
      <t>勝方進入A4</t>
    </r>
  </si>
  <si>
    <r>
      <t>QT2</t>
    </r>
    <r>
      <rPr>
        <b/>
        <sz val="16"/>
        <rFont val="細明體"/>
        <family val="3"/>
      </rPr>
      <t>勝方進入B4</t>
    </r>
  </si>
  <si>
    <r>
      <t>QT3</t>
    </r>
    <r>
      <rPr>
        <b/>
        <sz val="16"/>
        <rFont val="細明體"/>
        <family val="3"/>
      </rPr>
      <t>勝方進入C4</t>
    </r>
  </si>
  <si>
    <t>九龍塘</t>
  </si>
  <si>
    <t>Safe sets</t>
  </si>
  <si>
    <t>21:9, 21:15</t>
  </si>
  <si>
    <t>21:10, 21:16</t>
  </si>
  <si>
    <t>21:7, 21:12</t>
  </si>
  <si>
    <t>12:21, 16:21</t>
  </si>
  <si>
    <t>Alps-MW no show</t>
  </si>
  <si>
    <t>21:12, 22:20</t>
  </si>
  <si>
    <t>13:21, 21:16, 15:6</t>
  </si>
  <si>
    <t>21:8, 21:8</t>
  </si>
  <si>
    <t>QT4</t>
  </si>
  <si>
    <r>
      <t>QT4</t>
    </r>
    <r>
      <rPr>
        <b/>
        <sz val="16"/>
        <rFont val="細明體"/>
        <family val="3"/>
      </rPr>
      <t>勝方進入</t>
    </r>
    <r>
      <rPr>
        <b/>
        <sz val="16"/>
        <rFont val="Calibri"/>
        <family val="2"/>
      </rPr>
      <t>D</t>
    </r>
    <r>
      <rPr>
        <b/>
        <sz val="16"/>
        <rFont val="細明體"/>
        <family val="3"/>
      </rPr>
      <t>4</t>
    </r>
  </si>
  <si>
    <t>Safe sets NO SHOW</t>
  </si>
  <si>
    <t>艾力飛驒</t>
  </si>
  <si>
    <t>艾力飛驒二隊</t>
  </si>
  <si>
    <t>瘋師奶</t>
  </si>
  <si>
    <t>豬扒關梓烽</t>
  </si>
  <si>
    <t>KT no show</t>
  </si>
  <si>
    <t>13:21, 0:21</t>
  </si>
  <si>
    <t>21:17, 21:10</t>
  </si>
  <si>
    <t>19:21, 22:24</t>
  </si>
  <si>
    <t>Total match Duration</t>
  </si>
  <si>
    <t>MA1</t>
  </si>
  <si>
    <t>MA2</t>
  </si>
  <si>
    <t>MA3</t>
  </si>
  <si>
    <t>MA4</t>
  </si>
  <si>
    <t>21:15, 21:15</t>
  </si>
  <si>
    <t>37min</t>
  </si>
  <si>
    <t>21:18, 21:14</t>
  </si>
  <si>
    <t>21:7, 21:9</t>
  </si>
  <si>
    <t>26min</t>
  </si>
  <si>
    <t>21:14, 21:16</t>
  </si>
  <si>
    <t>21:17, 21:6</t>
  </si>
  <si>
    <t>-</t>
  </si>
  <si>
    <t xml:space="preserve">both team no show </t>
  </si>
  <si>
    <t>MT no show</t>
  </si>
  <si>
    <t>21:18, 21:13</t>
  </si>
  <si>
    <t>WA1</t>
  </si>
  <si>
    <t>WA2</t>
  </si>
  <si>
    <t>WA3</t>
  </si>
  <si>
    <t>WA4</t>
  </si>
  <si>
    <t>15:21, 15:21</t>
  </si>
  <si>
    <t>36min</t>
  </si>
  <si>
    <t>0:21, 0:21</t>
  </si>
  <si>
    <t>21:0, 21:0</t>
  </si>
  <si>
    <t>21:13, 21:19</t>
  </si>
  <si>
    <t>38min</t>
  </si>
  <si>
    <t>21:4, 21:3</t>
  </si>
  <si>
    <r>
      <rPr>
        <sz val="12"/>
        <rFont val="細明體"/>
        <family val="3"/>
      </rPr>
      <t>石大</t>
    </r>
    <r>
      <rPr>
        <sz val="12"/>
        <rFont val="Arial"/>
        <family val="2"/>
      </rPr>
      <t>HT no show</t>
    </r>
  </si>
  <si>
    <t>21:10, 21:9</t>
  </si>
  <si>
    <t>21:12, 21:19</t>
  </si>
  <si>
    <t>21:14, 27:29, 15:5</t>
  </si>
  <si>
    <t>21:9, 21:8</t>
  </si>
  <si>
    <t>31:29, 21:10</t>
  </si>
  <si>
    <t>21:15, 21:17</t>
  </si>
  <si>
    <t>21:14, 21:7</t>
  </si>
  <si>
    <t>21:16, 17:21, 15:12</t>
  </si>
  <si>
    <r>
      <rPr>
        <sz val="12"/>
        <rFont val="MingLiU"/>
        <family val="3"/>
      </rPr>
      <t>體藝孖寶</t>
    </r>
    <r>
      <rPr>
        <sz val="12"/>
        <rFont val="Calibri"/>
        <family val="2"/>
      </rPr>
      <t xml:space="preserve"> NO SHOW</t>
    </r>
  </si>
  <si>
    <t>18:21, 22:24</t>
  </si>
  <si>
    <t>18:21, 21:17, 15:11</t>
  </si>
  <si>
    <t>21:14, 18:21, 15:5</t>
  </si>
  <si>
    <r>
      <rPr>
        <sz val="12"/>
        <rFont val="Microsoft JhengHei"/>
        <family val="2"/>
      </rPr>
      <t>第四名為名次</t>
    </r>
    <r>
      <rPr>
        <sz val="12"/>
        <rFont val="Calibri"/>
        <family val="2"/>
      </rPr>
      <t>13</t>
    </r>
    <r>
      <rPr>
        <sz val="12"/>
        <rFont val="Microsoft JhengHei"/>
        <family val="2"/>
      </rPr>
      <t>得</t>
    </r>
    <r>
      <rPr>
        <sz val="12"/>
        <rFont val="Calibri"/>
        <family val="2"/>
      </rPr>
      <t>48</t>
    </r>
    <r>
      <rPr>
        <sz val="12"/>
        <rFont val="Microsoft JhengHei"/>
        <family val="2"/>
      </rPr>
      <t>種子分。</t>
    </r>
  </si>
  <si>
    <r>
      <t>I.       </t>
    </r>
    <r>
      <rPr>
        <sz val="12"/>
        <color indexed="8"/>
        <rFont val="Microsoft JhengHei"/>
        <family val="2"/>
      </rPr>
      <t>女子乙組：</t>
    </r>
  </si>
  <si>
    <r>
      <t xml:space="preserve">a.        </t>
    </r>
    <r>
      <rPr>
        <sz val="12"/>
        <color indexed="8"/>
        <rFont val="Microsoft JhengHei"/>
        <family val="2"/>
      </rPr>
      <t>分組方法：</t>
    </r>
  </si>
  <si>
    <r>
      <t>i</t>
    </r>
    <r>
      <rPr>
        <sz val="12"/>
        <color indexed="8"/>
        <rFont val="Microsoft JhengHei"/>
        <family val="2"/>
      </rPr>
      <t>、</t>
    </r>
    <r>
      <rPr>
        <sz val="12"/>
        <color indexed="8"/>
        <rFont val="Calibri"/>
        <family val="2"/>
      </rPr>
      <t xml:space="preserve">                        </t>
    </r>
    <r>
      <rPr>
        <sz val="12"/>
        <color indexed="8"/>
        <rFont val="Microsoft JhengHei"/>
        <family val="2"/>
      </rPr>
      <t>以種子分（</t>
    </r>
    <r>
      <rPr>
        <sz val="12"/>
        <color indexed="8"/>
        <rFont val="Calibri"/>
        <family val="2"/>
      </rPr>
      <t>SEEDING POINT</t>
    </r>
    <r>
      <rPr>
        <sz val="12"/>
        <color indexed="8"/>
        <rFont val="Microsoft JhengHei"/>
        <family val="2"/>
      </rPr>
      <t>）排列種子隊。</t>
    </r>
  </si>
  <si>
    <r>
      <t>ii</t>
    </r>
    <r>
      <rPr>
        <sz val="12"/>
        <rFont val="Microsoft JhengHei"/>
        <family val="2"/>
      </rPr>
      <t>、</t>
    </r>
    <r>
      <rPr>
        <sz val="12"/>
        <rFont val="Calibri"/>
        <family val="2"/>
      </rPr>
      <t xml:space="preserve">                      </t>
    </r>
    <r>
      <rPr>
        <sz val="12"/>
        <rFont val="Microsoft JhengHei"/>
        <family val="2"/>
      </rPr>
      <t>第</t>
    </r>
    <r>
      <rPr>
        <sz val="12"/>
        <rFont val="Calibri"/>
        <family val="2"/>
      </rPr>
      <t>9</t>
    </r>
    <r>
      <rPr>
        <sz val="12"/>
        <rFont val="Microsoft JhengHei"/>
        <family val="2"/>
      </rPr>
      <t>至第</t>
    </r>
    <r>
      <rPr>
        <sz val="12"/>
        <rFont val="Calibri"/>
        <family val="2"/>
      </rPr>
      <t>27</t>
    </r>
    <r>
      <rPr>
        <sz val="12"/>
        <rFont val="Microsoft JhengHei"/>
        <family val="2"/>
      </rPr>
      <t>種子依次編入</t>
    </r>
    <r>
      <rPr>
        <sz val="12"/>
        <rFont val="Calibri"/>
        <family val="2"/>
      </rPr>
      <t>A</t>
    </r>
    <r>
      <rPr>
        <sz val="12"/>
        <rFont val="Microsoft JhengHei"/>
        <family val="2"/>
      </rPr>
      <t>至</t>
    </r>
    <r>
      <rPr>
        <sz val="12"/>
        <rFont val="Calibri"/>
        <family val="2"/>
      </rPr>
      <t>D</t>
    </r>
    <r>
      <rPr>
        <sz val="12"/>
        <rFont val="Microsoft JhengHei"/>
        <family val="2"/>
      </rPr>
      <t>組。</t>
    </r>
  </si>
  <si>
    <r>
      <t>iii</t>
    </r>
    <r>
      <rPr>
        <sz val="12"/>
        <rFont val="Microsoft JhengHei"/>
        <family val="2"/>
      </rPr>
      <t>、</t>
    </r>
    <r>
      <rPr>
        <sz val="12"/>
        <rFont val="Calibri"/>
        <family val="2"/>
      </rPr>
      <t xml:space="preserve">                    </t>
    </r>
    <r>
      <rPr>
        <sz val="12"/>
        <rFont val="Microsoft JhengHei"/>
        <family val="2"/>
      </rPr>
      <t>其餘隊伍根據資格賽成績分配於各組內。</t>
    </r>
  </si>
  <si>
    <r>
      <t>2.      8</t>
    </r>
    <r>
      <rPr>
        <sz val="12"/>
        <color indexed="8"/>
        <rFont val="Microsoft JhengHei"/>
        <family val="2"/>
      </rPr>
      <t>隊進行淘汰賽，賽出</t>
    </r>
    <r>
      <rPr>
        <sz val="12"/>
        <color indexed="8"/>
        <rFont val="Calibri"/>
        <family val="2"/>
      </rPr>
      <t>1</t>
    </r>
    <r>
      <rPr>
        <sz val="12"/>
        <color indexed="8"/>
        <rFont val="Microsoft JhengHei"/>
        <family val="2"/>
      </rPr>
      <t>至</t>
    </r>
    <r>
      <rPr>
        <sz val="12"/>
        <color indexed="8"/>
        <rFont val="Calibri"/>
        <family val="2"/>
      </rPr>
      <t>5</t>
    </r>
    <r>
      <rPr>
        <sz val="12"/>
        <color indexed="8"/>
        <rFont val="Microsoft JhengHei"/>
        <family val="2"/>
      </rPr>
      <t>名次。</t>
    </r>
  </si>
  <si>
    <t>24:22, 21:17</t>
  </si>
  <si>
    <t>21:3, 14:21, 15:13</t>
  </si>
  <si>
    <t>21:17, 21:14</t>
  </si>
  <si>
    <t>16:21, 21:19, 9:15</t>
  </si>
  <si>
    <t>21:14, 21:8</t>
  </si>
  <si>
    <t>22:20, 21:13</t>
  </si>
  <si>
    <t>B</t>
  </si>
  <si>
    <t>MBA1</t>
  </si>
  <si>
    <t>MBA2</t>
  </si>
  <si>
    <t>MBB1</t>
  </si>
  <si>
    <t>MBB2</t>
  </si>
  <si>
    <t>MBA3</t>
  </si>
  <si>
    <t>MBA4</t>
  </si>
  <si>
    <t>MBB3</t>
  </si>
  <si>
    <t>MBB4</t>
  </si>
  <si>
    <t>MBA5</t>
  </si>
  <si>
    <t>MBA6</t>
  </si>
  <si>
    <t>MBB5</t>
  </si>
  <si>
    <t>MBB6</t>
  </si>
  <si>
    <t>B4</t>
  </si>
  <si>
    <t>A4</t>
  </si>
  <si>
    <t>D4</t>
  </si>
  <si>
    <t>21:9, 21:16</t>
  </si>
  <si>
    <t>21:16, 21:14</t>
  </si>
  <si>
    <t>21:13, 21:8</t>
  </si>
  <si>
    <t>21:12, 21:13</t>
  </si>
  <si>
    <t>14:21, 18:21</t>
  </si>
  <si>
    <t>哥斯拉</t>
  </si>
  <si>
    <t>熱情的邁亞密</t>
  </si>
  <si>
    <t>AK</t>
  </si>
  <si>
    <t>艾力飛驒二隊</t>
  </si>
  <si>
    <t>SLD</t>
  </si>
  <si>
    <t>豬扒關梓烽</t>
  </si>
  <si>
    <t>小矮人</t>
  </si>
  <si>
    <t>SBDW</t>
  </si>
  <si>
    <t>21:19, 18:21,11:15</t>
  </si>
  <si>
    <t>21:14, 21:16</t>
  </si>
  <si>
    <t>13:21, 17:21</t>
  </si>
  <si>
    <t>21:9, 21:5</t>
  </si>
  <si>
    <t>21:17, 21:19</t>
  </si>
  <si>
    <t>0:21, 0:21</t>
  </si>
  <si>
    <t>21:0, 21:0</t>
  </si>
  <si>
    <t>21:12, 21:13</t>
  </si>
  <si>
    <t>21:4, 21:6</t>
  </si>
  <si>
    <t>21:18, 21:16</t>
  </si>
  <si>
    <t>21:12, 15:21, 15:13</t>
  </si>
  <si>
    <t>第一階段：小組單循環比賽</t>
  </si>
  <si>
    <r>
      <rPr>
        <sz val="12"/>
        <rFont val="細明體"/>
        <family val="3"/>
      </rPr>
      <t>撈碧鵰</t>
    </r>
    <r>
      <rPr>
        <sz val="12"/>
        <rFont val="Calibri"/>
        <family val="2"/>
      </rPr>
      <t xml:space="preserve"> NO SHOW</t>
    </r>
  </si>
  <si>
    <t>Both Team NO SHOW</t>
  </si>
  <si>
    <t>AM NO SHOW</t>
  </si>
  <si>
    <t>21:9, 19:21, 16:14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</si>
</sst>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m;@"/>
    <numFmt numFmtId="185" formatCode="0.000"/>
  </numFmts>
  <fonts count="131">
    <font>
      <sz val="12"/>
      <name val="新細明體"/>
      <family val="1"/>
    </font>
    <font>
      <sz val="12"/>
      <color indexed="8"/>
      <name val="新細明體"/>
      <family val="1"/>
    </font>
    <font>
      <sz val="9"/>
      <name val="新細明體"/>
      <family val="1"/>
    </font>
    <font>
      <sz val="12"/>
      <name val="標楷體"/>
      <family val="4"/>
    </font>
    <font>
      <sz val="11"/>
      <color indexed="10"/>
      <name val="Times New Roman"/>
      <family val="1"/>
    </font>
    <font>
      <sz val="16"/>
      <name val="Calibri"/>
      <family val="2"/>
    </font>
    <font>
      <b/>
      <sz val="16"/>
      <name val="Calibri"/>
      <family val="2"/>
    </font>
    <font>
      <sz val="12"/>
      <name val="Calibri"/>
      <family val="2"/>
    </font>
    <font>
      <b/>
      <sz val="18"/>
      <name val="Calibri"/>
      <family val="2"/>
    </font>
    <font>
      <sz val="18"/>
      <name val="Calibri"/>
      <family val="2"/>
    </font>
    <font>
      <sz val="16"/>
      <color indexed="12"/>
      <name val="Calibri"/>
      <family val="2"/>
    </font>
    <font>
      <sz val="16"/>
      <color indexed="10"/>
      <name val="Calibri"/>
      <family val="2"/>
    </font>
    <font>
      <b/>
      <sz val="14"/>
      <color indexed="12"/>
      <name val="Calibri"/>
      <family val="2"/>
    </font>
    <font>
      <b/>
      <sz val="14"/>
      <name val="Calibri"/>
      <family val="2"/>
    </font>
    <font>
      <sz val="14"/>
      <color indexed="48"/>
      <name val="Calibri"/>
      <family val="2"/>
    </font>
    <font>
      <sz val="14"/>
      <name val="Calibri"/>
      <family val="2"/>
    </font>
    <font>
      <sz val="14"/>
      <color indexed="12"/>
      <name val="Calibri"/>
      <family val="2"/>
    </font>
    <font>
      <sz val="14"/>
      <color indexed="10"/>
      <name val="Calibri"/>
      <family val="2"/>
    </font>
    <font>
      <sz val="10"/>
      <name val="Calibri"/>
      <family val="2"/>
    </font>
    <font>
      <b/>
      <sz val="12"/>
      <name val="Calibri"/>
      <family val="2"/>
    </font>
    <font>
      <sz val="16"/>
      <name val="Microsoft JhengHei"/>
      <family val="2"/>
    </font>
    <font>
      <sz val="12"/>
      <name val="Microsoft JhengHei"/>
      <family val="2"/>
    </font>
    <font>
      <b/>
      <sz val="18"/>
      <name val="Microsoft JhengHei"/>
      <family val="2"/>
    </font>
    <font>
      <sz val="16"/>
      <color indexed="12"/>
      <name val="Microsoft JhengHei"/>
      <family val="2"/>
    </font>
    <font>
      <b/>
      <sz val="14"/>
      <color indexed="12"/>
      <name val="Microsoft JhengHei"/>
      <family val="2"/>
    </font>
    <font>
      <b/>
      <sz val="14"/>
      <name val="Microsoft JhengHei"/>
      <family val="2"/>
    </font>
    <font>
      <sz val="14"/>
      <name val="Microsoft JhengHei"/>
      <family val="2"/>
    </font>
    <font>
      <b/>
      <sz val="20"/>
      <name val="Microsoft JhengHei"/>
      <family val="2"/>
    </font>
    <font>
      <b/>
      <sz val="24"/>
      <name val="Microsoft JhengHei"/>
      <family val="2"/>
    </font>
    <font>
      <b/>
      <sz val="11"/>
      <name val="Microsoft JhengHei"/>
      <family val="2"/>
    </font>
    <font>
      <sz val="11"/>
      <name val="Microsoft JhengHei"/>
      <family val="2"/>
    </font>
    <font>
      <sz val="12"/>
      <color indexed="8"/>
      <name val="Microsoft JhengHei"/>
      <family val="2"/>
    </font>
    <font>
      <b/>
      <sz val="20"/>
      <name val="Calibri"/>
      <family val="2"/>
    </font>
    <font>
      <b/>
      <sz val="24"/>
      <name val="Calibri"/>
      <family val="2"/>
    </font>
    <font>
      <b/>
      <sz val="11"/>
      <name val="Calibri"/>
      <family val="2"/>
    </font>
    <font>
      <sz val="11"/>
      <name val="Calibri"/>
      <family val="2"/>
    </font>
    <font>
      <sz val="12"/>
      <color indexed="10"/>
      <name val="Calibri"/>
      <family val="2"/>
    </font>
    <font>
      <sz val="12"/>
      <color indexed="8"/>
      <name val="Calibri"/>
      <family val="2"/>
    </font>
    <font>
      <b/>
      <sz val="18"/>
      <color indexed="8"/>
      <name val="Calibri"/>
      <family val="2"/>
    </font>
    <font>
      <sz val="7"/>
      <color indexed="8"/>
      <name val="Calibri"/>
      <family val="2"/>
    </font>
    <font>
      <u val="single"/>
      <sz val="16"/>
      <name val="Calibri"/>
      <family val="2"/>
    </font>
    <font>
      <b/>
      <i/>
      <sz val="12"/>
      <name val="Calibri"/>
      <family val="2"/>
    </font>
    <font>
      <b/>
      <sz val="12"/>
      <color indexed="8"/>
      <name val="Calibri"/>
      <family val="2"/>
    </font>
    <font>
      <sz val="11"/>
      <color indexed="8"/>
      <name val="Calibri"/>
      <family val="2"/>
    </font>
    <font>
      <b/>
      <u val="single"/>
      <sz val="11"/>
      <color indexed="8"/>
      <name val="Calibri"/>
      <family val="2"/>
    </font>
    <font>
      <b/>
      <sz val="11"/>
      <color indexed="8"/>
      <name val="Calibri"/>
      <family val="2"/>
    </font>
    <font>
      <sz val="8"/>
      <color indexed="8"/>
      <name val="Calibri"/>
      <family val="2"/>
    </font>
    <font>
      <u val="single"/>
      <sz val="10"/>
      <color indexed="8"/>
      <name val="Calibri"/>
      <family val="2"/>
    </font>
    <font>
      <sz val="10"/>
      <color indexed="8"/>
      <name val="Calibri"/>
      <family val="2"/>
    </font>
    <font>
      <b/>
      <u val="single"/>
      <sz val="12"/>
      <color indexed="8"/>
      <name val="Calibri"/>
      <family val="2"/>
    </font>
    <font>
      <sz val="7"/>
      <name val="Calibri"/>
      <family val="2"/>
    </font>
    <font>
      <sz val="12"/>
      <color indexed="12"/>
      <name val="Calibri"/>
      <family val="2"/>
    </font>
    <font>
      <b/>
      <i/>
      <u val="single"/>
      <sz val="10"/>
      <color indexed="8"/>
      <name val="Calibri"/>
      <family val="2"/>
    </font>
    <font>
      <b/>
      <sz val="8"/>
      <color indexed="8"/>
      <name val="Calibri"/>
      <family val="2"/>
    </font>
    <font>
      <b/>
      <sz val="10"/>
      <color indexed="8"/>
      <name val="Calibri"/>
      <family val="2"/>
    </font>
    <font>
      <b/>
      <i/>
      <u val="single"/>
      <sz val="8"/>
      <color indexed="8"/>
      <name val="Calibri"/>
      <family val="2"/>
    </font>
    <font>
      <sz val="18"/>
      <color indexed="8"/>
      <name val="Calibri"/>
      <family val="2"/>
    </font>
    <font>
      <b/>
      <sz val="14"/>
      <color indexed="8"/>
      <name val="Calibri"/>
      <family val="2"/>
    </font>
    <font>
      <u val="single"/>
      <sz val="8"/>
      <color indexed="8"/>
      <name val="Calibri"/>
      <family val="2"/>
    </font>
    <font>
      <b/>
      <i/>
      <sz val="12"/>
      <color indexed="8"/>
      <name val="Calibri"/>
      <family val="2"/>
    </font>
    <font>
      <b/>
      <u val="single"/>
      <sz val="12"/>
      <name val="Calibri"/>
      <family val="2"/>
    </font>
    <font>
      <b/>
      <sz val="14"/>
      <color indexed="10"/>
      <name val="Calibri"/>
      <family val="2"/>
    </font>
    <font>
      <sz val="12"/>
      <name val="Times New Roman"/>
      <family val="1"/>
    </font>
    <font>
      <sz val="12"/>
      <color indexed="12"/>
      <name val="標楷體"/>
      <family val="4"/>
    </font>
    <font>
      <b/>
      <sz val="12"/>
      <name val="新細明體"/>
      <family val="1"/>
    </font>
    <font>
      <sz val="12"/>
      <name val="細明體"/>
      <family val="3"/>
    </font>
    <font>
      <b/>
      <i/>
      <u val="single"/>
      <sz val="12"/>
      <color indexed="8"/>
      <name val="Calibri"/>
      <family val="2"/>
    </font>
    <font>
      <u val="single"/>
      <sz val="12"/>
      <color indexed="8"/>
      <name val="Calibri"/>
      <family val="2"/>
    </font>
    <font>
      <b/>
      <i/>
      <u val="single"/>
      <sz val="11"/>
      <color indexed="8"/>
      <name val="Calibri"/>
      <family val="2"/>
    </font>
    <font>
      <u val="single"/>
      <sz val="11"/>
      <color indexed="8"/>
      <name val="Calibri"/>
      <family val="2"/>
    </font>
    <font>
      <b/>
      <u val="single"/>
      <sz val="12"/>
      <color indexed="8"/>
      <name val="微軟正黑體"/>
      <family val="2"/>
    </font>
    <font>
      <b/>
      <sz val="12"/>
      <color indexed="8"/>
      <name val="微軟正黑體"/>
      <family val="2"/>
    </font>
    <font>
      <sz val="11"/>
      <color indexed="8"/>
      <name val="微軟正黑體"/>
      <family val="2"/>
    </font>
    <font>
      <sz val="12"/>
      <color indexed="8"/>
      <name val="微軟正黑體"/>
      <family val="2"/>
    </font>
    <font>
      <sz val="10"/>
      <color indexed="8"/>
      <name val="Arial"/>
      <family val="2"/>
    </font>
    <font>
      <sz val="11"/>
      <color indexed="8"/>
      <name val="新細明體"/>
      <family val="1"/>
    </font>
    <font>
      <sz val="11"/>
      <color indexed="9"/>
      <name val="新細明體"/>
      <family val="1"/>
    </font>
    <font>
      <sz val="11"/>
      <color indexed="60"/>
      <name val="新細明體"/>
      <family val="1"/>
    </font>
    <font>
      <sz val="11"/>
      <color indexed="17"/>
      <name val="新細明體"/>
      <family val="1"/>
    </font>
    <font>
      <b/>
      <sz val="11"/>
      <color indexed="52"/>
      <name val="新細明體"/>
      <family val="1"/>
    </font>
    <font>
      <sz val="11"/>
      <color indexed="52"/>
      <name val="新細明體"/>
      <family val="1"/>
    </font>
    <font>
      <b/>
      <sz val="11"/>
      <color indexed="9"/>
      <name val="新細明體"/>
      <family val="1"/>
    </font>
    <font>
      <b/>
      <sz val="16"/>
      <name val="細明體"/>
      <family val="3"/>
    </font>
    <font>
      <sz val="14"/>
      <name val="細明體"/>
      <family val="3"/>
    </font>
    <font>
      <sz val="12"/>
      <name val="Arial"/>
      <family val="2"/>
    </font>
    <font>
      <sz val="12"/>
      <name val="MingLiU"/>
      <family val="3"/>
    </font>
    <font>
      <sz val="12"/>
      <name val="微軟正黑體"/>
      <family val="2"/>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i/>
      <sz val="12"/>
      <color indexed="8"/>
      <name val="Calibri"/>
      <family val="2"/>
    </font>
    <font>
      <b/>
      <sz val="14"/>
      <name val="新細明體"/>
      <family val="1"/>
    </font>
    <font>
      <sz val="14"/>
      <color indexed="8"/>
      <name val="Wingdings"/>
      <family val="0"/>
    </font>
    <font>
      <sz val="12"/>
      <color theme="1"/>
      <name val="Calibri"/>
      <family val="1"/>
    </font>
    <font>
      <sz val="10"/>
      <color rgb="FF000000"/>
      <name val="Arial"/>
      <family val="2"/>
    </font>
    <font>
      <u val="single"/>
      <sz val="12"/>
      <color theme="11"/>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u val="single"/>
      <sz val="12"/>
      <color theme="1"/>
      <name val="Calibri"/>
      <family val="2"/>
    </font>
    <font>
      <i/>
      <sz val="12"/>
      <color theme="1"/>
      <name val="Calibri"/>
      <family val="2"/>
    </font>
    <font>
      <sz val="11"/>
      <color theme="1"/>
      <name val="Calibri"/>
      <family val="2"/>
    </font>
  </fonts>
  <fills count="47">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indexed="62"/>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rgb="FFFFFF00"/>
        <bgColor indexed="64"/>
      </patternFill>
    </fill>
    <fill>
      <patternFill patternType="solid">
        <fgColor theme="0" tint="-0.4999699890613556"/>
        <bgColor indexed="64"/>
      </patternFill>
    </fill>
  </fills>
  <borders count="6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style="thin"/>
      <right style="thin"/>
      <top style="thin"/>
      <bottom/>
    </border>
    <border>
      <left/>
      <right style="thin"/>
      <top style="thin"/>
      <bottom/>
    </border>
    <border>
      <left style="thin"/>
      <right/>
      <top/>
      <bottom/>
    </border>
    <border>
      <left style="thin"/>
      <right style="thin"/>
      <top/>
      <bottom/>
    </border>
    <border>
      <left/>
      <right style="thin"/>
      <top/>
      <bottom/>
    </border>
    <border>
      <left style="thin"/>
      <right/>
      <top style="medium"/>
      <bottom style="thin"/>
    </border>
    <border>
      <left style="thin"/>
      <right style="thin"/>
      <top style="medium"/>
      <bottom style="thin"/>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medium"/>
      <top style="thin"/>
      <bottom style="thin"/>
    </border>
    <border>
      <left/>
      <right style="thin"/>
      <top/>
      <bottom style="thin"/>
    </border>
    <border>
      <left/>
      <right/>
      <top style="thin"/>
      <bottom/>
    </border>
    <border>
      <left style="medium"/>
      <right style="medium"/>
      <top style="thin"/>
      <bottom style="thin"/>
    </border>
    <border>
      <left style="medium"/>
      <right style="medium"/>
      <top/>
      <bottom style="thin"/>
    </border>
    <border>
      <left style="medium"/>
      <right style="medium"/>
      <top/>
      <bottom/>
    </border>
    <border>
      <left style="thin"/>
      <right/>
      <top/>
      <bottom style="thin"/>
    </border>
    <border>
      <left style="thin"/>
      <right style="medium"/>
      <top/>
      <bottom style="thin"/>
    </border>
    <border>
      <left style="medium"/>
      <right style="medium"/>
      <top style="thin"/>
      <bottom style="medium"/>
    </border>
    <border>
      <left style="thin"/>
      <right style="thin"/>
      <top style="thin"/>
      <bottom style="medium"/>
    </border>
    <border>
      <left style="thin"/>
      <right/>
      <top style="thin"/>
      <bottom style="medium"/>
    </border>
    <border>
      <left style="medium"/>
      <right style="thin"/>
      <top/>
      <bottom/>
    </border>
    <border>
      <left style="medium"/>
      <right/>
      <top/>
      <bottom style="medium"/>
    </border>
    <border>
      <left style="medium"/>
      <right style="thin"/>
      <top style="medium"/>
      <bottom/>
    </border>
    <border>
      <left style="medium"/>
      <right style="medium"/>
      <top style="medium"/>
      <bottom style="thin"/>
    </border>
    <border>
      <left style="medium"/>
      <right/>
      <top style="medium"/>
      <bottom/>
    </border>
    <border>
      <left style="medium"/>
      <right/>
      <top/>
      <bottom/>
    </border>
    <border>
      <left style="medium"/>
      <right style="thin"/>
      <top/>
      <bottom style="medium"/>
    </border>
    <border>
      <left style="double">
        <color indexed="17"/>
      </left>
      <right style="thin"/>
      <top style="double">
        <color indexed="17"/>
      </top>
      <bottom/>
    </border>
    <border>
      <left style="thin"/>
      <right/>
      <top style="double">
        <color indexed="17"/>
      </top>
      <bottom/>
    </border>
    <border>
      <left/>
      <right style="thin"/>
      <top style="double">
        <color indexed="17"/>
      </top>
      <bottom/>
    </border>
    <border>
      <left style="thin"/>
      <right style="thin"/>
      <top style="double">
        <color indexed="17"/>
      </top>
      <bottom/>
    </border>
    <border>
      <left style="double">
        <color indexed="17"/>
      </left>
      <right style="thin"/>
      <top/>
      <bottom/>
    </border>
    <border>
      <left style="thin"/>
      <right style="thin"/>
      <top style="double">
        <color indexed="17"/>
      </top>
      <bottom style="thin"/>
    </border>
    <border>
      <left/>
      <right/>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double">
        <color indexed="17"/>
      </top>
      <bottom style="double"/>
    </border>
    <border>
      <left style="thin"/>
      <right>
        <color indexed="63"/>
      </right>
      <top>
        <color indexed="63"/>
      </top>
      <bottom style="thin">
        <color indexed="36"/>
      </bottom>
    </border>
    <border>
      <left style="thin"/>
      <right>
        <color indexed="63"/>
      </right>
      <top style="thin">
        <color indexed="36"/>
      </top>
      <bottom>
        <color indexed="63"/>
      </bottom>
    </border>
    <border>
      <left style="double"/>
      <right/>
      <top style="double"/>
      <bottom/>
    </border>
    <border>
      <left style="thin"/>
      <right/>
      <top style="double"/>
      <bottom/>
    </border>
    <border>
      <left/>
      <right/>
      <top style="double"/>
      <bottom/>
    </border>
    <border>
      <left/>
      <right style="double"/>
      <top style="double"/>
      <bottom/>
    </border>
    <border>
      <left style="double"/>
      <right style="thin"/>
      <top/>
      <bottom/>
    </border>
    <border>
      <left/>
      <right style="double"/>
      <top/>
      <bottom/>
    </border>
    <border>
      <left style="double"/>
      <right/>
      <top/>
      <bottom style="double"/>
    </border>
    <border>
      <left style="thin"/>
      <right/>
      <top/>
      <bottom style="double"/>
    </border>
    <border>
      <left/>
      <right/>
      <top/>
      <bottom style="double"/>
    </border>
    <border>
      <left/>
      <right style="double"/>
      <top/>
      <bottom style="double"/>
    </border>
    <border>
      <left/>
      <right/>
      <top style="thin"/>
      <bottom style="thin"/>
    </border>
  </borders>
  <cellStyleXfs count="8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9" fillId="0" borderId="0">
      <alignment/>
      <protection/>
    </xf>
    <xf numFmtId="0" fontId="108" fillId="0" borderId="0">
      <alignment vertical="center"/>
      <protection/>
    </xf>
    <xf numFmtId="0" fontId="10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110" fillId="0" borderId="0" applyNumberFormat="0" applyFill="0" applyBorder="0" applyAlignment="0" applyProtection="0"/>
    <xf numFmtId="0" fontId="111" fillId="21" borderId="0" applyNumberFormat="0" applyBorder="0" applyAlignment="0" applyProtection="0"/>
    <xf numFmtId="0" fontId="112" fillId="0" borderId="1" applyNumberFormat="0" applyFill="0" applyAlignment="0" applyProtection="0"/>
    <xf numFmtId="0" fontId="113" fillId="22" borderId="0" applyNumberFormat="0" applyBorder="0" applyAlignment="0" applyProtection="0"/>
    <xf numFmtId="9" fontId="0" fillId="0" borderId="0" applyFont="0" applyFill="0" applyBorder="0" applyAlignment="0" applyProtection="0"/>
    <xf numFmtId="0" fontId="114" fillId="23"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115" fillId="0" borderId="3" applyNumberFormat="0" applyFill="0" applyAlignment="0" applyProtection="0"/>
    <xf numFmtId="0" fontId="0" fillId="24" borderId="4" applyNumberFormat="0" applyFont="0" applyAlignment="0" applyProtection="0"/>
    <xf numFmtId="0" fontId="116" fillId="0" borderId="0" applyNumberFormat="0" applyFill="0" applyBorder="0" applyAlignment="0" applyProtection="0"/>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pplyNumberFormat="0" applyFill="0" applyBorder="0" applyAlignment="0" applyProtection="0"/>
    <xf numFmtId="0" fontId="118"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118" fillId="28" borderId="0" applyNumberFormat="0" applyBorder="0" applyAlignment="0" applyProtection="0"/>
    <xf numFmtId="0" fontId="118" fillId="29" borderId="0" applyNumberFormat="0" applyBorder="0" applyAlignment="0" applyProtection="0"/>
    <xf numFmtId="0" fontId="118" fillId="30" borderId="0" applyNumberFormat="0" applyBorder="0" applyAlignment="0" applyProtection="0"/>
    <xf numFmtId="0" fontId="119" fillId="0" borderId="0" applyNumberForma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31" borderId="2" applyNumberFormat="0" applyAlignment="0" applyProtection="0"/>
    <xf numFmtId="0" fontId="124" fillId="23" borderId="8" applyNumberFormat="0" applyAlignment="0" applyProtection="0"/>
    <xf numFmtId="0" fontId="77" fillId="32" borderId="0" applyNumberFormat="0" applyBorder="0" applyAlignment="0" applyProtection="0"/>
    <xf numFmtId="0" fontId="76" fillId="33" borderId="0" applyNumberFormat="0" applyBorder="0" applyAlignment="0" applyProtection="0"/>
    <xf numFmtId="0" fontId="79" fillId="34" borderId="9" applyNumberFormat="0" applyAlignment="0" applyProtection="0"/>
    <xf numFmtId="0" fontId="81" fillId="35" borderId="10" applyNumberFormat="0" applyAlignment="0" applyProtection="0"/>
    <xf numFmtId="0" fontId="80" fillId="0" borderId="11" applyNumberFormat="0" applyFill="0" applyAlignment="0" applyProtection="0"/>
    <xf numFmtId="0" fontId="75" fillId="36" borderId="0" applyNumberFormat="0" applyBorder="0" applyAlignment="0" applyProtection="0"/>
    <xf numFmtId="0" fontId="75" fillId="36" borderId="0" applyNumberFormat="0" applyBorder="0" applyAlignment="0" applyProtection="0"/>
    <xf numFmtId="0" fontId="125" fillId="37" borderId="12" applyNumberFormat="0" applyAlignment="0" applyProtection="0"/>
    <xf numFmtId="0" fontId="126" fillId="38" borderId="0" applyNumberFormat="0" applyBorder="0" applyAlignment="0" applyProtection="0"/>
    <xf numFmtId="0" fontId="127" fillId="0" borderId="0" applyNumberFormat="0" applyFill="0" applyBorder="0" applyAlignment="0" applyProtection="0"/>
  </cellStyleXfs>
  <cellXfs count="613">
    <xf numFmtId="0" fontId="0" fillId="0" borderId="0" xfId="0" applyAlignment="1">
      <alignmen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center" vertical="center" wrapText="1"/>
    </xf>
    <xf numFmtId="0" fontId="6" fillId="0"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0" fillId="0" borderId="0" xfId="0" applyNumberFormat="1" applyFont="1" applyBorder="1" applyAlignment="1">
      <alignment vertical="center"/>
    </xf>
    <xf numFmtId="0" fontId="11" fillId="0" borderId="0" xfId="0" applyNumberFormat="1" applyFont="1" applyBorder="1" applyAlignment="1">
      <alignment horizontal="center" vertical="center"/>
    </xf>
    <xf numFmtId="0" fontId="11"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Border="1" applyAlignment="1">
      <alignment vertical="center"/>
    </xf>
    <xf numFmtId="0" fontId="7"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vertical="center"/>
    </xf>
    <xf numFmtId="0" fontId="12" fillId="0" borderId="14" xfId="0" applyNumberFormat="1" applyFont="1" applyBorder="1" applyAlignment="1">
      <alignment horizontal="center" vertical="center"/>
    </xf>
    <xf numFmtId="0" fontId="13" fillId="0" borderId="14"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3" fillId="0" borderId="15" xfId="0" applyFont="1" applyBorder="1" applyAlignment="1">
      <alignment horizontal="center" vertical="center"/>
    </xf>
    <xf numFmtId="0" fontId="15" fillId="0" borderId="15" xfId="0" applyFont="1" applyBorder="1" applyAlignment="1">
      <alignment horizontal="center" vertical="center"/>
    </xf>
    <xf numFmtId="0" fontId="12" fillId="0" borderId="17"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5" fillId="32" borderId="20" xfId="0" applyFont="1" applyFill="1" applyBorder="1" applyAlignment="1">
      <alignment horizontal="center" vertical="center"/>
    </xf>
    <xf numFmtId="0" fontId="15" fillId="32" borderId="21" xfId="0" applyFont="1" applyFill="1" applyBorder="1" applyAlignment="1">
      <alignment horizontal="center" vertical="center"/>
    </xf>
    <xf numFmtId="0" fontId="16" fillId="32" borderId="22" xfId="0" applyFont="1" applyFill="1" applyBorder="1" applyAlignment="1">
      <alignment horizontal="center" vertical="center"/>
    </xf>
    <xf numFmtId="0" fontId="15" fillId="32" borderId="23" xfId="0" applyFont="1" applyFill="1" applyBorder="1" applyAlignment="1">
      <alignment horizontal="center" vertical="center"/>
    </xf>
    <xf numFmtId="0" fontId="17" fillId="32" borderId="24" xfId="0" applyFont="1" applyFill="1" applyBorder="1" applyAlignment="1">
      <alignment horizontal="center" vertical="center"/>
    </xf>
    <xf numFmtId="0" fontId="13" fillId="0" borderId="25" xfId="0" applyFont="1" applyBorder="1" applyAlignment="1">
      <alignment horizontal="center" vertical="center"/>
    </xf>
    <xf numFmtId="0" fontId="61" fillId="39" borderId="26"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7" fillId="0" borderId="0" xfId="0" applyFont="1" applyBorder="1" applyAlignment="1">
      <alignment vertical="center"/>
    </xf>
    <xf numFmtId="0" fontId="16" fillId="0" borderId="18" xfId="0" applyNumberFormat="1" applyFont="1" applyFill="1" applyBorder="1" applyAlignment="1" quotePrefix="1">
      <alignment horizontal="center" vertical="center" wrapText="1"/>
    </xf>
    <xf numFmtId="0" fontId="15" fillId="0" borderId="27" xfId="0" applyFont="1" applyFill="1" applyBorder="1" applyAlignment="1">
      <alignment horizontal="center" vertical="center"/>
    </xf>
    <xf numFmtId="0" fontId="15" fillId="0" borderId="23" xfId="0" applyNumberFormat="1" applyFont="1" applyFill="1" applyBorder="1" applyAlignment="1">
      <alignment horizontal="center" vertical="center"/>
    </xf>
    <xf numFmtId="0" fontId="15" fillId="0" borderId="23" xfId="0" applyFont="1" applyFill="1" applyBorder="1" applyAlignment="1">
      <alignment horizontal="center" vertical="center"/>
    </xf>
    <xf numFmtId="0" fontId="16" fillId="0" borderId="23" xfId="0" applyFont="1" applyFill="1" applyBorder="1" applyAlignment="1">
      <alignment horizontal="center" vertical="center"/>
    </xf>
    <xf numFmtId="0" fontId="13" fillId="0" borderId="27" xfId="0" applyFont="1" applyFill="1" applyBorder="1" applyAlignment="1">
      <alignment horizontal="center" vertical="center"/>
    </xf>
    <xf numFmtId="0" fontId="15" fillId="0" borderId="23" xfId="0" applyFont="1" applyFill="1" applyBorder="1" applyAlignment="1" applyProtection="1">
      <alignment horizontal="center" vertical="center"/>
      <protection/>
    </xf>
    <xf numFmtId="0" fontId="7" fillId="0" borderId="0" xfId="0" applyFont="1" applyFill="1" applyBorder="1" applyAlignment="1">
      <alignment vertical="center"/>
    </xf>
    <xf numFmtId="0" fontId="7" fillId="0" borderId="0" xfId="0" applyFont="1" applyFill="1" applyAlignment="1">
      <alignment vertical="center"/>
    </xf>
    <xf numFmtId="0" fontId="16" fillId="0" borderId="18" xfId="0" applyNumberFormat="1" applyFont="1" applyFill="1" applyBorder="1" applyAlignment="1">
      <alignment horizontal="center" vertical="center" wrapText="1"/>
    </xf>
    <xf numFmtId="0" fontId="15" fillId="0" borderId="25" xfId="0"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22" xfId="0" applyFont="1" applyFill="1" applyBorder="1" applyAlignment="1">
      <alignment horizontal="center" vertical="center"/>
    </xf>
    <xf numFmtId="0" fontId="15" fillId="0" borderId="22" xfId="0" applyFont="1" applyFill="1" applyBorder="1" applyAlignment="1" applyProtection="1">
      <alignment horizontal="center" vertical="center"/>
      <protection/>
    </xf>
    <xf numFmtId="0" fontId="15" fillId="0" borderId="22" xfId="0" applyNumberFormat="1" applyFont="1" applyFill="1" applyBorder="1" applyAlignment="1">
      <alignment horizontal="center" vertical="center"/>
    </xf>
    <xf numFmtId="0" fontId="13" fillId="0" borderId="25" xfId="0" applyFont="1" applyFill="1" applyBorder="1" applyAlignment="1">
      <alignment horizontal="center" vertical="center"/>
    </xf>
    <xf numFmtId="0" fontId="18" fillId="0" borderId="0" xfId="0" applyFont="1" applyFill="1" applyBorder="1" applyAlignment="1" applyProtection="1">
      <alignment vertical="center"/>
      <protection/>
    </xf>
    <xf numFmtId="0" fontId="15" fillId="0" borderId="22" xfId="0" applyFont="1" applyBorder="1" applyAlignment="1">
      <alignment horizontal="center" vertical="center"/>
    </xf>
    <xf numFmtId="0" fontId="16" fillId="0" borderId="22" xfId="0" applyNumberFormat="1" applyFont="1" applyFill="1" applyBorder="1" applyAlignment="1">
      <alignment horizontal="center" vertical="top" wrapText="1"/>
    </xf>
    <xf numFmtId="0" fontId="7" fillId="0" borderId="22" xfId="0" applyFont="1" applyFill="1" applyBorder="1" applyAlignment="1">
      <alignment horizontal="center" vertical="center"/>
    </xf>
    <xf numFmtId="0" fontId="15" fillId="0" borderId="22" xfId="0" applyNumberFormat="1" applyFont="1" applyFill="1" applyBorder="1" applyAlignment="1">
      <alignment horizontal="center"/>
    </xf>
    <xf numFmtId="0" fontId="15" fillId="0" borderId="22" xfId="0" applyFont="1" applyFill="1" applyBorder="1" applyAlignment="1">
      <alignment horizontal="center"/>
    </xf>
    <xf numFmtId="0" fontId="15" fillId="40" borderId="22" xfId="0" applyFont="1" applyFill="1" applyBorder="1" applyAlignment="1">
      <alignment horizontal="center"/>
    </xf>
    <xf numFmtId="0" fontId="16" fillId="0" borderId="22" xfId="0" applyFont="1" applyFill="1" applyBorder="1" applyAlignment="1">
      <alignment horizontal="center" vertical="center"/>
    </xf>
    <xf numFmtId="0" fontId="11" fillId="32" borderId="22" xfId="0" applyFont="1" applyFill="1" applyBorder="1" applyAlignment="1">
      <alignment horizontal="center" vertical="center"/>
    </xf>
    <xf numFmtId="0" fontId="13" fillId="0" borderId="22" xfId="0" applyNumberFormat="1" applyFont="1" applyFill="1" applyBorder="1" applyAlignment="1">
      <alignment horizontal="center"/>
    </xf>
    <xf numFmtId="0" fontId="13" fillId="0" borderId="22" xfId="0" applyFont="1" applyFill="1" applyBorder="1" applyAlignment="1">
      <alignment horizontal="center" vertical="center"/>
    </xf>
    <xf numFmtId="0" fontId="15" fillId="0" borderId="22" xfId="0" applyFont="1" applyFill="1" applyBorder="1" applyAlignment="1">
      <alignment horizontal="left"/>
    </xf>
    <xf numFmtId="0" fontId="7" fillId="0" borderId="0" xfId="0" applyFont="1" applyAlignment="1">
      <alignment horizontal="center" vertical="center"/>
    </xf>
    <xf numFmtId="0" fontId="7" fillId="0" borderId="28" xfId="0" applyFont="1" applyBorder="1" applyAlignment="1">
      <alignment vertical="center"/>
    </xf>
    <xf numFmtId="0" fontId="7" fillId="0" borderId="0" xfId="0" applyNumberFormat="1" applyFont="1" applyFill="1" applyAlignment="1">
      <alignment vertical="center"/>
    </xf>
    <xf numFmtId="0" fontId="8" fillId="0" borderId="0" xfId="0" applyFont="1" applyAlignment="1">
      <alignment vertical="center"/>
    </xf>
    <xf numFmtId="0" fontId="10" fillId="0" borderId="0" xfId="0" applyNumberFormat="1" applyFont="1" applyAlignment="1">
      <alignment vertical="center"/>
    </xf>
    <xf numFmtId="0" fontId="11" fillId="0" borderId="0" xfId="0" applyNumberFormat="1" applyFont="1" applyAlignment="1">
      <alignment vertical="center"/>
    </xf>
    <xf numFmtId="0" fontId="5" fillId="0" borderId="0" xfId="0" applyNumberFormat="1" applyFont="1" applyAlignment="1">
      <alignment horizontal="center" vertical="center"/>
    </xf>
    <xf numFmtId="0" fontId="7" fillId="0" borderId="0" xfId="0" applyNumberFormat="1" applyFont="1" applyFill="1" applyAlignment="1">
      <alignment horizontal="center" vertical="center"/>
    </xf>
    <xf numFmtId="0" fontId="7" fillId="0" borderId="0" xfId="0" applyNumberFormat="1" applyFont="1" applyAlignment="1">
      <alignment horizontal="center" vertical="center"/>
    </xf>
    <xf numFmtId="0" fontId="7" fillId="0" borderId="13" xfId="0" applyNumberFormat="1" applyFont="1" applyFill="1" applyBorder="1" applyAlignment="1">
      <alignment vertical="center"/>
    </xf>
    <xf numFmtId="0" fontId="13" fillId="0" borderId="22" xfId="0" applyNumberFormat="1" applyFont="1" applyFill="1" applyBorder="1" applyAlignment="1">
      <alignment horizontal="center" vertical="center"/>
    </xf>
    <xf numFmtId="0" fontId="19" fillId="0" borderId="0" xfId="0" applyFont="1" applyAlignment="1">
      <alignment vertical="center"/>
    </xf>
    <xf numFmtId="0" fontId="15" fillId="32" borderId="22" xfId="0" applyFont="1" applyFill="1" applyBorder="1" applyAlignment="1">
      <alignment horizontal="center" vertical="center"/>
    </xf>
    <xf numFmtId="0" fontId="13" fillId="39" borderId="29" xfId="0" applyNumberFormat="1" applyFont="1" applyFill="1" applyBorder="1" applyAlignment="1">
      <alignment horizontal="center" vertical="center"/>
    </xf>
    <xf numFmtId="0" fontId="13" fillId="0" borderId="22" xfId="0" applyFont="1" applyBorder="1" applyAlignment="1">
      <alignment horizontal="center" vertical="center"/>
    </xf>
    <xf numFmtId="0" fontId="18" fillId="0" borderId="0" xfId="0" applyFont="1" applyFill="1" applyBorder="1" applyAlignment="1" applyProtection="1">
      <alignment horizontal="center" vertical="center"/>
      <protection/>
    </xf>
    <xf numFmtId="0" fontId="13" fillId="39" borderId="30" xfId="0" applyNumberFormat="1" applyFont="1" applyFill="1" applyBorder="1" applyAlignment="1">
      <alignment horizontal="center" vertical="center"/>
    </xf>
    <xf numFmtId="0" fontId="13" fillId="39" borderId="29" xfId="0" applyFont="1" applyFill="1" applyBorder="1" applyAlignment="1">
      <alignment horizontal="center" vertical="center"/>
    </xf>
    <xf numFmtId="0" fontId="61" fillId="39" borderId="29" xfId="0" applyFont="1" applyFill="1" applyBorder="1" applyAlignment="1">
      <alignment horizontal="center" vertical="center"/>
    </xf>
    <xf numFmtId="0" fontId="61" fillId="39" borderId="30" xfId="0" applyNumberFormat="1" applyFont="1" applyFill="1" applyBorder="1" applyAlignment="1">
      <alignment horizontal="center" vertical="center"/>
    </xf>
    <xf numFmtId="0" fontId="13" fillId="39" borderId="30" xfId="0" applyFont="1" applyFill="1" applyBorder="1" applyAlignment="1">
      <alignment horizontal="center" vertical="center"/>
    </xf>
    <xf numFmtId="0" fontId="61" fillId="39" borderId="29" xfId="0" applyNumberFormat="1" applyFont="1" applyFill="1" applyBorder="1" applyAlignment="1">
      <alignment horizontal="center" vertical="center"/>
    </xf>
    <xf numFmtId="0" fontId="13" fillId="39" borderId="31" xfId="0" applyNumberFormat="1" applyFont="1" applyFill="1" applyBorder="1" applyAlignment="1">
      <alignment horizontal="center" vertical="center"/>
    </xf>
    <xf numFmtId="0" fontId="7" fillId="0" borderId="0" xfId="0" applyFont="1" applyFill="1" applyAlignment="1">
      <alignment horizontal="center" vertical="center"/>
    </xf>
    <xf numFmtId="0" fontId="13" fillId="0" borderId="0" xfId="0" applyFont="1" applyAlignment="1">
      <alignment horizontal="center" vertical="center"/>
    </xf>
    <xf numFmtId="0" fontId="15" fillId="41" borderId="22" xfId="0" applyFont="1" applyFill="1" applyBorder="1" applyAlignment="1">
      <alignment horizontal="center" vertical="center"/>
    </xf>
    <xf numFmtId="0" fontId="26" fillId="0" borderId="22" xfId="0" applyFont="1" applyFill="1" applyBorder="1" applyAlignment="1">
      <alignment horizontal="center" vertical="center"/>
    </xf>
    <xf numFmtId="0" fontId="15" fillId="32" borderId="32" xfId="0" applyFont="1" applyFill="1" applyBorder="1" applyAlignment="1">
      <alignment horizontal="center" vertical="center"/>
    </xf>
    <xf numFmtId="0" fontId="13" fillId="0" borderId="18" xfId="0" applyFont="1" applyBorder="1" applyAlignment="1">
      <alignment horizontal="center" vertical="center"/>
    </xf>
    <xf numFmtId="0" fontId="13" fillId="0" borderId="18" xfId="0" applyFont="1" applyFill="1" applyBorder="1" applyAlignment="1" applyProtection="1">
      <alignment horizontal="center" vertical="center"/>
      <protection/>
    </xf>
    <xf numFmtId="0" fontId="61" fillId="39" borderId="33" xfId="0" applyNumberFormat="1" applyFont="1" applyFill="1" applyBorder="1" applyAlignment="1">
      <alignment horizontal="center" vertical="center"/>
    </xf>
    <xf numFmtId="0" fontId="13" fillId="39" borderId="34" xfId="0" applyNumberFormat="1" applyFont="1" applyFill="1" applyBorder="1" applyAlignment="1">
      <alignment horizontal="center" vertical="center"/>
    </xf>
    <xf numFmtId="0" fontId="61" fillId="39" borderId="34" xfId="0" applyNumberFormat="1" applyFont="1" applyFill="1" applyBorder="1" applyAlignment="1">
      <alignment horizontal="center" vertical="center"/>
    </xf>
    <xf numFmtId="0" fontId="15" fillId="42" borderId="21" xfId="0" applyFont="1" applyFill="1" applyBorder="1" applyAlignment="1">
      <alignment horizontal="center" vertical="center"/>
    </xf>
    <xf numFmtId="0" fontId="15" fillId="42" borderId="21" xfId="0" applyNumberFormat="1" applyFont="1" applyFill="1" applyBorder="1" applyAlignment="1">
      <alignment horizontal="center" vertical="center"/>
    </xf>
    <xf numFmtId="0" fontId="17" fillId="42" borderId="20" xfId="0" applyFont="1" applyFill="1" applyBorder="1" applyAlignment="1">
      <alignment horizontal="center" vertical="center"/>
    </xf>
    <xf numFmtId="0" fontId="15" fillId="42" borderId="22" xfId="0" applyFont="1" applyFill="1" applyBorder="1" applyAlignment="1">
      <alignment horizontal="center" vertical="center"/>
    </xf>
    <xf numFmtId="0" fontId="15" fillId="42" borderId="22" xfId="0" applyNumberFormat="1" applyFont="1" applyFill="1" applyBorder="1" applyAlignment="1">
      <alignment horizontal="center" vertical="center"/>
    </xf>
    <xf numFmtId="0" fontId="17" fillId="42" borderId="24" xfId="0" applyFont="1" applyFill="1" applyBorder="1" applyAlignment="1">
      <alignment horizontal="center" vertical="center"/>
    </xf>
    <xf numFmtId="0" fontId="15" fillId="42" borderId="35" xfId="0" applyFont="1" applyFill="1" applyBorder="1" applyAlignment="1">
      <alignment horizontal="center" vertical="center"/>
    </xf>
    <xf numFmtId="0" fontId="15" fillId="42" borderId="35" xfId="0" applyNumberFormat="1" applyFont="1" applyFill="1" applyBorder="1" applyAlignment="1">
      <alignment horizontal="center" vertical="center"/>
    </xf>
    <xf numFmtId="0" fontId="17" fillId="42" borderId="36" xfId="0" applyFont="1" applyFill="1" applyBorder="1" applyAlignment="1">
      <alignment horizontal="center" vertical="center"/>
    </xf>
    <xf numFmtId="0" fontId="15" fillId="43" borderId="21" xfId="0" applyFont="1" applyFill="1" applyBorder="1" applyAlignment="1">
      <alignment horizontal="center" vertical="center"/>
    </xf>
    <xf numFmtId="0" fontId="15" fillId="43" borderId="21" xfId="0" applyNumberFormat="1" applyFont="1" applyFill="1" applyBorder="1" applyAlignment="1">
      <alignment horizontal="center" vertical="center"/>
    </xf>
    <xf numFmtId="0" fontId="17" fillId="43" borderId="20" xfId="0" applyFont="1" applyFill="1" applyBorder="1" applyAlignment="1">
      <alignment horizontal="center" vertical="center"/>
    </xf>
    <xf numFmtId="0" fontId="16" fillId="43" borderId="37" xfId="0" applyNumberFormat="1" applyFont="1" applyFill="1" applyBorder="1" applyAlignment="1">
      <alignment horizontal="center" vertical="center" wrapText="1"/>
    </xf>
    <xf numFmtId="0" fontId="15" fillId="43" borderId="22" xfId="0" applyFont="1" applyFill="1" applyBorder="1" applyAlignment="1">
      <alignment horizontal="center" vertical="center"/>
    </xf>
    <xf numFmtId="0" fontId="15" fillId="43" borderId="22" xfId="0" applyNumberFormat="1" applyFont="1" applyFill="1" applyBorder="1" applyAlignment="1">
      <alignment horizontal="center" vertical="center"/>
    </xf>
    <xf numFmtId="0" fontId="17" fillId="43" borderId="24" xfId="0" applyFont="1" applyFill="1" applyBorder="1" applyAlignment="1">
      <alignment horizontal="center" vertical="center"/>
    </xf>
    <xf numFmtId="0" fontId="16" fillId="43" borderId="37" xfId="0" applyNumberFormat="1" applyFont="1" applyFill="1" applyBorder="1" applyAlignment="1" quotePrefix="1">
      <alignment horizontal="center" vertical="center" wrapText="1"/>
    </xf>
    <xf numFmtId="0" fontId="16" fillId="43" borderId="38" xfId="0" applyNumberFormat="1" applyFont="1" applyFill="1" applyBorder="1" applyAlignment="1">
      <alignment horizontal="center" vertical="center" wrapText="1"/>
    </xf>
    <xf numFmtId="0" fontId="15" fillId="43" borderId="35" xfId="0" applyFont="1" applyFill="1" applyBorder="1" applyAlignment="1">
      <alignment horizontal="center" vertical="center"/>
    </xf>
    <xf numFmtId="0" fontId="15" fillId="43" borderId="35" xfId="0" applyNumberFormat="1" applyFont="1" applyFill="1" applyBorder="1" applyAlignment="1">
      <alignment horizontal="center" vertical="center"/>
    </xf>
    <xf numFmtId="0" fontId="17" fillId="43" borderId="36"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24" xfId="0" applyFont="1" applyFill="1" applyBorder="1" applyAlignment="1">
      <alignment horizontal="center" vertical="center"/>
    </xf>
    <xf numFmtId="0" fontId="16" fillId="0" borderId="23" xfId="0" applyNumberFormat="1" applyFont="1" applyFill="1" applyBorder="1" applyAlignment="1" quotePrefix="1">
      <alignment horizontal="center" vertical="center" wrapText="1"/>
    </xf>
    <xf numFmtId="0" fontId="16" fillId="43" borderId="39" xfId="0" applyNumberFormat="1" applyFont="1" applyFill="1" applyBorder="1" applyAlignment="1">
      <alignment horizontal="center" vertical="center" wrapText="1"/>
    </xf>
    <xf numFmtId="0" fontId="13" fillId="39" borderId="40" xfId="0" applyFont="1" applyFill="1" applyBorder="1" applyAlignment="1">
      <alignment horizontal="center" vertical="center"/>
    </xf>
    <xf numFmtId="0" fontId="13" fillId="0" borderId="22"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6" fillId="42" borderId="41" xfId="0" applyNumberFormat="1" applyFont="1" applyFill="1" applyBorder="1" applyAlignment="1">
      <alignment horizontal="center" vertical="center" wrapText="1"/>
    </xf>
    <xf numFmtId="0" fontId="16" fillId="42" borderId="21" xfId="0" applyFont="1" applyFill="1" applyBorder="1" applyAlignment="1">
      <alignment horizontal="center" vertical="center"/>
    </xf>
    <xf numFmtId="0" fontId="16" fillId="42" borderId="42" xfId="0" applyFont="1" applyFill="1" applyBorder="1" applyAlignment="1">
      <alignment horizontal="center" vertical="center"/>
    </xf>
    <xf numFmtId="0" fontId="16" fillId="42" borderId="22" xfId="0" applyFont="1" applyFill="1" applyBorder="1" applyAlignment="1">
      <alignment horizontal="center" vertical="center"/>
    </xf>
    <xf numFmtId="0" fontId="16" fillId="42" borderId="42" xfId="0" applyNumberFormat="1" applyFont="1" applyFill="1" applyBorder="1" applyAlignment="1">
      <alignment horizontal="center" vertical="center" wrapText="1"/>
    </xf>
    <xf numFmtId="0" fontId="16" fillId="42" borderId="43" xfId="0" applyNumberFormat="1" applyFont="1" applyFill="1" applyBorder="1" applyAlignment="1">
      <alignment horizontal="center" vertical="center" wrapText="1"/>
    </xf>
    <xf numFmtId="0" fontId="16" fillId="42" borderId="3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7" xfId="0" applyNumberFormat="1" applyFont="1" applyFill="1" applyBorder="1" applyAlignment="1" quotePrefix="1">
      <alignment horizontal="center" vertical="center" wrapText="1"/>
    </xf>
    <xf numFmtId="0" fontId="32" fillId="0" borderId="0" xfId="0" applyFont="1" applyAlignment="1">
      <alignment horizontal="center" vertical="center"/>
    </xf>
    <xf numFmtId="0" fontId="7" fillId="0" borderId="0" xfId="0" applyFont="1" applyAlignment="1">
      <alignment vertical="center"/>
    </xf>
    <xf numFmtId="0" fontId="34" fillId="0" borderId="0" xfId="0" applyFont="1" applyAlignment="1">
      <alignment horizontal="center" vertical="top" wrapText="1"/>
    </xf>
    <xf numFmtId="0" fontId="35" fillId="0" borderId="0" xfId="0" applyFont="1" applyAlignment="1">
      <alignment vertical="top" wrapText="1"/>
    </xf>
    <xf numFmtId="0" fontId="35" fillId="0" borderId="0" xfId="0" applyFont="1" applyAlignment="1">
      <alignment horizontal="left" vertical="top" wrapText="1"/>
    </xf>
    <xf numFmtId="0" fontId="34" fillId="0" borderId="0" xfId="0" applyFont="1" applyAlignment="1">
      <alignment vertical="top" wrapText="1"/>
    </xf>
    <xf numFmtId="0" fontId="35"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6" fillId="0" borderId="0" xfId="0" applyFont="1" applyAlignment="1">
      <alignment vertical="center"/>
    </xf>
    <xf numFmtId="0" fontId="7" fillId="0" borderId="0" xfId="0" applyFont="1" applyAlignment="1">
      <alignment vertical="center" wrapText="1"/>
    </xf>
    <xf numFmtId="0" fontId="37" fillId="0" borderId="0" xfId="0" applyFont="1" applyAlignment="1">
      <alignment vertical="center"/>
    </xf>
    <xf numFmtId="0" fontId="26" fillId="43" borderId="21" xfId="0" applyFont="1" applyFill="1" applyBorder="1" applyAlignment="1">
      <alignment horizontal="center" vertical="center"/>
    </xf>
    <xf numFmtId="0" fontId="37" fillId="0" borderId="0" xfId="42" applyFont="1">
      <alignment/>
      <protection/>
    </xf>
    <xf numFmtId="0" fontId="38" fillId="0" borderId="0" xfId="37" applyFont="1">
      <alignment/>
      <protection/>
    </xf>
    <xf numFmtId="0" fontId="37" fillId="0" borderId="0" xfId="42" applyFont="1" applyAlignment="1">
      <alignment horizontal="left"/>
      <protection/>
    </xf>
    <xf numFmtId="0" fontId="7" fillId="0" borderId="0" xfId="37" applyNumberFormat="1" applyFont="1">
      <alignment/>
      <protection/>
    </xf>
    <xf numFmtId="0" fontId="40" fillId="0" borderId="0" xfId="37" applyNumberFormat="1" applyFont="1">
      <alignment/>
      <protection/>
    </xf>
    <xf numFmtId="0" fontId="7" fillId="0" borderId="0" xfId="37" applyNumberFormat="1" applyFont="1" applyAlignment="1">
      <alignment horizontal="left"/>
      <protection/>
    </xf>
    <xf numFmtId="0" fontId="7" fillId="0" borderId="0" xfId="37" applyNumberFormat="1" applyFont="1" applyAlignment="1">
      <alignment horizontal="center"/>
      <protection/>
    </xf>
    <xf numFmtId="0" fontId="8" fillId="0" borderId="0" xfId="37" applyFont="1">
      <alignment/>
      <protection/>
    </xf>
    <xf numFmtId="0" fontId="7" fillId="0" borderId="0" xfId="37" applyNumberFormat="1" applyFont="1" applyFill="1">
      <alignment/>
      <protection/>
    </xf>
    <xf numFmtId="0" fontId="15" fillId="0" borderId="0" xfId="37" applyNumberFormat="1" applyFont="1" applyFill="1">
      <alignment/>
      <protection/>
    </xf>
    <xf numFmtId="0" fontId="7" fillId="0" borderId="0" xfId="37" applyNumberFormat="1" applyFont="1" applyBorder="1" applyAlignment="1">
      <alignment horizontal="center"/>
      <protection/>
    </xf>
    <xf numFmtId="0" fontId="41" fillId="0" borderId="0" xfId="37" applyNumberFormat="1" applyFont="1" applyFill="1" applyAlignment="1">
      <alignment horizontal="center"/>
      <protection/>
    </xf>
    <xf numFmtId="0" fontId="7" fillId="0" borderId="15" xfId="37" applyFont="1" applyBorder="1" applyAlignment="1">
      <alignment horizontal="center"/>
      <protection/>
    </xf>
    <xf numFmtId="0" fontId="7" fillId="0" borderId="22" xfId="37" applyNumberFormat="1" applyFont="1" applyBorder="1" applyAlignment="1">
      <alignment horizontal="center"/>
      <protection/>
    </xf>
    <xf numFmtId="0" fontId="7" fillId="44" borderId="22" xfId="37" applyNumberFormat="1" applyFont="1" applyFill="1" applyBorder="1" applyAlignment="1">
      <alignment horizontal="center"/>
      <protection/>
    </xf>
    <xf numFmtId="0" fontId="7" fillId="0" borderId="24" xfId="37" applyNumberFormat="1" applyFont="1" applyBorder="1" applyAlignment="1">
      <alignment horizontal="center"/>
      <protection/>
    </xf>
    <xf numFmtId="0" fontId="7" fillId="0" borderId="22" xfId="37" applyNumberFormat="1" applyFont="1" applyBorder="1">
      <alignment/>
      <protection/>
    </xf>
    <xf numFmtId="0" fontId="7" fillId="0" borderId="18" xfId="37" applyFont="1" applyBorder="1" applyAlignment="1">
      <alignment horizontal="center"/>
      <protection/>
    </xf>
    <xf numFmtId="0" fontId="7" fillId="0" borderId="22" xfId="41" applyNumberFormat="1" applyFont="1" applyBorder="1" applyAlignment="1">
      <alignment horizontal="center"/>
      <protection/>
    </xf>
    <xf numFmtId="0" fontId="7" fillId="44" borderId="22" xfId="41" applyNumberFormat="1" applyFont="1" applyFill="1" applyBorder="1" applyAlignment="1">
      <alignment horizontal="center"/>
      <protection/>
    </xf>
    <xf numFmtId="0" fontId="7" fillId="0" borderId="17" xfId="37" applyNumberFormat="1" applyFont="1" applyBorder="1" applyAlignment="1">
      <alignment horizontal="center"/>
      <protection/>
    </xf>
    <xf numFmtId="0" fontId="7" fillId="0" borderId="18" xfId="37" applyNumberFormat="1" applyFont="1" applyBorder="1" applyAlignment="1">
      <alignment horizontal="center"/>
      <protection/>
    </xf>
    <xf numFmtId="0" fontId="7" fillId="0" borderId="0" xfId="37" applyNumberFormat="1" applyFont="1" applyAlignment="1">
      <alignment horizontal="right"/>
      <protection/>
    </xf>
    <xf numFmtId="0" fontId="7" fillId="0" borderId="44" xfId="37" applyFont="1" applyBorder="1" applyAlignment="1">
      <alignment horizontal="center"/>
      <protection/>
    </xf>
    <xf numFmtId="0" fontId="7" fillId="0" borderId="15" xfId="41" applyNumberFormat="1" applyFont="1" applyFill="1" applyBorder="1" applyAlignment="1">
      <alignment horizontal="center"/>
      <protection/>
    </xf>
    <xf numFmtId="0" fontId="7" fillId="2" borderId="17" xfId="41" applyNumberFormat="1" applyFont="1" applyFill="1" applyBorder="1" applyAlignment="1">
      <alignment horizontal="right"/>
      <protection/>
    </xf>
    <xf numFmtId="0" fontId="7" fillId="44" borderId="17" xfId="41" applyNumberFormat="1" applyFont="1" applyFill="1" applyBorder="1" applyAlignment="1">
      <alignment horizontal="left"/>
      <protection/>
    </xf>
    <xf numFmtId="0" fontId="7" fillId="0" borderId="45" xfId="37" applyNumberFormat="1" applyFont="1" applyFill="1" applyBorder="1" applyAlignment="1">
      <alignment horizontal="center"/>
      <protection/>
    </xf>
    <xf numFmtId="0" fontId="7" fillId="0" borderId="0" xfId="41" applyNumberFormat="1" applyFont="1" applyFill="1" applyBorder="1" applyAlignment="1">
      <alignment horizontal="center"/>
      <protection/>
    </xf>
    <xf numFmtId="0" fontId="7" fillId="0" borderId="46" xfId="37" applyNumberFormat="1" applyFont="1" applyFill="1" applyBorder="1" applyAlignment="1">
      <alignment horizontal="center"/>
      <protection/>
    </xf>
    <xf numFmtId="0" fontId="7" fillId="0" borderId="47" xfId="37" applyNumberFormat="1" applyFont="1" applyFill="1" applyBorder="1" applyAlignment="1">
      <alignment horizontal="center"/>
      <protection/>
    </xf>
    <xf numFmtId="0" fontId="7" fillId="0" borderId="22" xfId="37" applyNumberFormat="1" applyFont="1" applyBorder="1" applyAlignment="1">
      <alignment horizontal="left"/>
      <protection/>
    </xf>
    <xf numFmtId="0" fontId="7" fillId="0" borderId="48" xfId="37" applyFont="1" applyBorder="1" applyAlignment="1">
      <alignment horizontal="center"/>
      <protection/>
    </xf>
    <xf numFmtId="0" fontId="7" fillId="0" borderId="22" xfId="41" applyNumberFormat="1" applyFont="1" applyFill="1" applyBorder="1" applyAlignment="1">
      <alignment horizontal="center"/>
      <protection/>
    </xf>
    <xf numFmtId="0" fontId="7" fillId="0" borderId="17" xfId="37" applyNumberFormat="1" applyFont="1" applyFill="1" applyBorder="1" applyAlignment="1">
      <alignment horizontal="center"/>
      <protection/>
    </xf>
    <xf numFmtId="0" fontId="7" fillId="0" borderId="19" xfId="37" applyNumberFormat="1" applyFont="1" applyFill="1" applyBorder="1" applyAlignment="1">
      <alignment horizontal="center"/>
      <protection/>
    </xf>
    <xf numFmtId="0" fontId="7" fillId="2" borderId="23" xfId="41" applyNumberFormat="1" applyFont="1" applyFill="1" applyBorder="1" applyAlignment="1">
      <alignment horizontal="right"/>
      <protection/>
    </xf>
    <xf numFmtId="0" fontId="7" fillId="44" borderId="23" xfId="41" applyNumberFormat="1" applyFont="1" applyFill="1" applyBorder="1" applyAlignment="1">
      <alignment horizontal="left"/>
      <protection/>
    </xf>
    <xf numFmtId="0" fontId="7" fillId="0" borderId="32" xfId="37" applyNumberFormat="1" applyFont="1" applyFill="1" applyBorder="1" applyAlignment="1">
      <alignment horizontal="center"/>
      <protection/>
    </xf>
    <xf numFmtId="0" fontId="7" fillId="0" borderId="13" xfId="41" applyNumberFormat="1" applyFont="1" applyFill="1" applyBorder="1" applyAlignment="1">
      <alignment horizontal="center"/>
      <protection/>
    </xf>
    <xf numFmtId="0" fontId="7" fillId="0" borderId="27" xfId="37" applyNumberFormat="1" applyFont="1" applyFill="1" applyBorder="1" applyAlignment="1">
      <alignment horizontal="center"/>
      <protection/>
    </xf>
    <xf numFmtId="0" fontId="7" fillId="0" borderId="0" xfId="37" applyNumberFormat="1" applyFont="1" applyBorder="1">
      <alignment/>
      <protection/>
    </xf>
    <xf numFmtId="0" fontId="7" fillId="44" borderId="15" xfId="41" applyNumberFormat="1" applyFont="1" applyFill="1" applyBorder="1" applyAlignment="1">
      <alignment horizontal="left"/>
      <protection/>
    </xf>
    <xf numFmtId="0" fontId="7" fillId="0" borderId="14" xfId="37" applyNumberFormat="1" applyFont="1" applyFill="1" applyBorder="1" applyAlignment="1">
      <alignment horizontal="center"/>
      <protection/>
    </xf>
    <xf numFmtId="0" fontId="7" fillId="0" borderId="28" xfId="41" applyNumberFormat="1" applyFont="1" applyFill="1" applyBorder="1" applyAlignment="1">
      <alignment horizontal="center"/>
      <protection/>
    </xf>
    <xf numFmtId="0" fontId="7" fillId="0" borderId="16" xfId="37" applyNumberFormat="1" applyFont="1" applyFill="1" applyBorder="1" applyAlignment="1">
      <alignment horizontal="center"/>
      <protection/>
    </xf>
    <xf numFmtId="0" fontId="7" fillId="2" borderId="18" xfId="41" applyNumberFormat="1" applyFont="1" applyFill="1" applyBorder="1" applyAlignment="1">
      <alignment horizontal="right"/>
      <protection/>
    </xf>
    <xf numFmtId="0" fontId="7" fillId="44" borderId="18" xfId="41" applyNumberFormat="1" applyFont="1" applyFill="1" applyBorder="1" applyAlignment="1">
      <alignment horizontal="left"/>
      <protection/>
    </xf>
    <xf numFmtId="0" fontId="7" fillId="0" borderId="49" xfId="37" applyNumberFormat="1" applyFont="1" applyFill="1" applyBorder="1" applyAlignment="1">
      <alignment horizontal="center"/>
      <protection/>
    </xf>
    <xf numFmtId="0" fontId="7" fillId="0" borderId="22" xfId="37" applyNumberFormat="1" applyFont="1" applyFill="1" applyBorder="1" applyAlignment="1">
      <alignment horizontal="center"/>
      <protection/>
    </xf>
    <xf numFmtId="0" fontId="7" fillId="2" borderId="0" xfId="41" applyNumberFormat="1" applyFont="1" applyFill="1" applyBorder="1" applyAlignment="1">
      <alignment horizontal="right"/>
      <protection/>
    </xf>
    <xf numFmtId="0" fontId="7" fillId="0" borderId="18" xfId="37" applyNumberFormat="1" applyFont="1" applyFill="1" applyBorder="1" applyAlignment="1">
      <alignment horizontal="center"/>
      <protection/>
    </xf>
    <xf numFmtId="0" fontId="7" fillId="2" borderId="15" xfId="41" applyNumberFormat="1" applyFont="1" applyFill="1" applyBorder="1" applyAlignment="1">
      <alignment horizontal="right"/>
      <protection/>
    </xf>
    <xf numFmtId="0" fontId="7" fillId="0" borderId="17" xfId="41" applyNumberFormat="1" applyFont="1" applyFill="1" applyBorder="1" applyAlignment="1">
      <alignment horizontal="center"/>
      <protection/>
    </xf>
    <xf numFmtId="0" fontId="7" fillId="0" borderId="19" xfId="41" applyNumberFormat="1" applyFont="1" applyFill="1" applyBorder="1" applyAlignment="1">
      <alignment horizontal="center"/>
      <protection/>
    </xf>
    <xf numFmtId="0" fontId="7" fillId="0" borderId="32" xfId="41" applyNumberFormat="1" applyFont="1" applyFill="1" applyBorder="1" applyAlignment="1">
      <alignment horizontal="center"/>
      <protection/>
    </xf>
    <xf numFmtId="0" fontId="7" fillId="0" borderId="27" xfId="41" applyNumberFormat="1" applyFont="1" applyFill="1" applyBorder="1" applyAlignment="1">
      <alignment horizontal="center"/>
      <protection/>
    </xf>
    <xf numFmtId="0" fontId="7" fillId="0" borderId="14" xfId="41" applyNumberFormat="1" applyFont="1" applyFill="1" applyBorder="1" applyAlignment="1">
      <alignment horizontal="center"/>
      <protection/>
    </xf>
    <xf numFmtId="0" fontId="7" fillId="0" borderId="16" xfId="41" applyNumberFormat="1" applyFont="1" applyFill="1" applyBorder="1" applyAlignment="1">
      <alignment horizontal="center"/>
      <protection/>
    </xf>
    <xf numFmtId="0" fontId="7" fillId="2" borderId="32" xfId="41" applyNumberFormat="1" applyFont="1" applyFill="1" applyBorder="1" applyAlignment="1">
      <alignment horizontal="right"/>
      <protection/>
    </xf>
    <xf numFmtId="0" fontId="7" fillId="0" borderId="50" xfId="37" applyNumberFormat="1" applyFont="1" applyBorder="1">
      <alignment/>
      <protection/>
    </xf>
    <xf numFmtId="0" fontId="37" fillId="0" borderId="0" xfId="42" applyFont="1" applyAlignment="1">
      <alignment horizontal="right"/>
      <protection/>
    </xf>
    <xf numFmtId="0" fontId="37" fillId="0" borderId="22" xfId="42" applyFont="1" applyBorder="1" applyAlignment="1">
      <alignment horizontal="center" vertical="top" wrapText="1"/>
      <protection/>
    </xf>
    <xf numFmtId="0" fontId="37" fillId="0" borderId="25" xfId="42" applyFont="1" applyBorder="1" applyAlignment="1">
      <alignment horizontal="center" vertical="top" wrapText="1"/>
      <protection/>
    </xf>
    <xf numFmtId="0" fontId="37" fillId="0" borderId="0" xfId="42" applyFont="1" applyBorder="1" applyAlignment="1">
      <alignment horizontal="center" vertical="top" wrapText="1"/>
      <protection/>
    </xf>
    <xf numFmtId="0" fontId="37" fillId="0" borderId="23" xfId="42" applyFont="1" applyBorder="1" applyAlignment="1">
      <alignment horizontal="center" vertical="top" wrapText="1"/>
      <protection/>
    </xf>
    <xf numFmtId="0" fontId="37" fillId="0" borderId="27" xfId="42" applyFont="1" applyBorder="1" applyAlignment="1">
      <alignment horizontal="center" vertical="top" wrapText="1"/>
      <protection/>
    </xf>
    <xf numFmtId="0" fontId="37" fillId="0" borderId="0" xfId="42" applyFont="1" applyAlignment="1">
      <alignment horizontal="center"/>
      <protection/>
    </xf>
    <xf numFmtId="0" fontId="42" fillId="0" borderId="13" xfId="42" applyFont="1" applyBorder="1">
      <alignment/>
      <protection/>
    </xf>
    <xf numFmtId="0" fontId="43" fillId="0" borderId="0" xfId="42" applyFont="1" applyAlignment="1">
      <alignment horizontal="center"/>
      <protection/>
    </xf>
    <xf numFmtId="0" fontId="19" fillId="0" borderId="22" xfId="37" applyNumberFormat="1" applyFont="1" applyBorder="1" applyAlignment="1">
      <alignment horizontal="left"/>
      <protection/>
    </xf>
    <xf numFmtId="0" fontId="43" fillId="0" borderId="19" xfId="42" applyFont="1" applyBorder="1" applyAlignment="1">
      <alignment horizontal="left"/>
      <protection/>
    </xf>
    <xf numFmtId="0" fontId="42" fillId="0" borderId="0" xfId="42" applyFont="1" applyAlignment="1">
      <alignment horizontal="right"/>
      <protection/>
    </xf>
    <xf numFmtId="0" fontId="44" fillId="0" borderId="19" xfId="42" applyFont="1" applyBorder="1" applyAlignment="1">
      <alignment horizontal="center"/>
      <protection/>
    </xf>
    <xf numFmtId="0" fontId="43" fillId="0" borderId="13" xfId="42" applyFont="1" applyBorder="1">
      <alignment/>
      <protection/>
    </xf>
    <xf numFmtId="0" fontId="43" fillId="0" borderId="0" xfId="42" applyFont="1" applyBorder="1">
      <alignment/>
      <protection/>
    </xf>
    <xf numFmtId="184" fontId="44" fillId="0" borderId="19" xfId="42" applyNumberFormat="1" applyFont="1" applyBorder="1" applyAlignment="1">
      <alignment horizontal="center"/>
      <protection/>
    </xf>
    <xf numFmtId="0" fontId="43" fillId="0" borderId="14" xfId="42" applyFont="1" applyBorder="1" applyAlignment="1">
      <alignment horizontal="center"/>
      <protection/>
    </xf>
    <xf numFmtId="0" fontId="43" fillId="0" borderId="16" xfId="42" applyFont="1" applyBorder="1" applyAlignment="1">
      <alignment horizontal="center"/>
      <protection/>
    </xf>
    <xf numFmtId="0" fontId="43" fillId="0" borderId="0" xfId="42" applyFont="1" applyBorder="1" applyAlignment="1">
      <alignment horizontal="center"/>
      <protection/>
    </xf>
    <xf numFmtId="0" fontId="43" fillId="0" borderId="27" xfId="42" applyFont="1" applyBorder="1">
      <alignment/>
      <protection/>
    </xf>
    <xf numFmtId="0" fontId="45" fillId="0" borderId="0" xfId="42" applyFont="1" applyBorder="1" applyAlignment="1">
      <alignment horizontal="center"/>
      <protection/>
    </xf>
    <xf numFmtId="0" fontId="45" fillId="0" borderId="19" xfId="42" applyFont="1" applyBorder="1" applyAlignment="1">
      <alignment horizontal="center"/>
      <protection/>
    </xf>
    <xf numFmtId="0" fontId="46" fillId="0" borderId="0" xfId="42" applyFont="1" applyBorder="1" applyAlignment="1">
      <alignment horizontal="center"/>
      <protection/>
    </xf>
    <xf numFmtId="0" fontId="43" fillId="0" borderId="19" xfId="42" applyFont="1" applyBorder="1" applyAlignment="1">
      <alignment horizontal="center"/>
      <protection/>
    </xf>
    <xf numFmtId="0" fontId="43" fillId="0" borderId="13" xfId="42" applyFont="1" applyBorder="1" applyAlignment="1">
      <alignment horizontal="center"/>
      <protection/>
    </xf>
    <xf numFmtId="0" fontId="44" fillId="0" borderId="0" xfId="42" applyFont="1" applyBorder="1" applyAlignment="1">
      <alignment horizontal="center"/>
      <protection/>
    </xf>
    <xf numFmtId="0" fontId="44" fillId="0" borderId="23" xfId="42" applyFont="1" applyBorder="1" applyAlignment="1">
      <alignment horizontal="center"/>
      <protection/>
    </xf>
    <xf numFmtId="0" fontId="37" fillId="0" borderId="0" xfId="42" applyFont="1" applyBorder="1">
      <alignment/>
      <protection/>
    </xf>
    <xf numFmtId="0" fontId="43" fillId="0" borderId="32" xfId="42" applyFont="1" applyBorder="1">
      <alignment/>
      <protection/>
    </xf>
    <xf numFmtId="0" fontId="46" fillId="0" borderId="19" xfId="42" applyFont="1" applyBorder="1" applyAlignment="1">
      <alignment horizontal="center"/>
      <protection/>
    </xf>
    <xf numFmtId="0" fontId="43" fillId="0" borderId="0" xfId="42" applyFont="1">
      <alignment/>
      <protection/>
    </xf>
    <xf numFmtId="0" fontId="37" fillId="0" borderId="0" xfId="42" applyFont="1" applyBorder="1" applyAlignment="1">
      <alignment horizontal="center"/>
      <protection/>
    </xf>
    <xf numFmtId="0" fontId="42" fillId="0" borderId="13" xfId="42" applyFont="1" applyFill="1" applyBorder="1">
      <alignment/>
      <protection/>
    </xf>
    <xf numFmtId="0" fontId="37" fillId="0" borderId="0" xfId="42" applyFont="1" applyFill="1">
      <alignment/>
      <protection/>
    </xf>
    <xf numFmtId="0" fontId="37" fillId="0" borderId="19" xfId="42" applyFont="1" applyFill="1" applyBorder="1">
      <alignment/>
      <protection/>
    </xf>
    <xf numFmtId="0" fontId="47" fillId="0" borderId="0" xfId="42" applyFont="1" applyAlignment="1">
      <alignment horizontal="center"/>
      <protection/>
    </xf>
    <xf numFmtId="0" fontId="48" fillId="0" borderId="0" xfId="42" applyFont="1">
      <alignment/>
      <protection/>
    </xf>
    <xf numFmtId="0" fontId="47" fillId="0" borderId="0" xfId="0" applyFont="1" applyFill="1" applyAlignment="1">
      <alignment vertical="center"/>
    </xf>
    <xf numFmtId="0" fontId="48" fillId="0" borderId="19" xfId="0" applyFont="1" applyFill="1" applyBorder="1" applyAlignment="1">
      <alignment vertical="center"/>
    </xf>
    <xf numFmtId="0" fontId="47" fillId="0" borderId="0" xfId="0" applyFont="1" applyFill="1" applyBorder="1" applyAlignment="1">
      <alignment vertical="center"/>
    </xf>
    <xf numFmtId="0" fontId="44" fillId="0" borderId="27" xfId="42" applyFont="1" applyBorder="1" applyAlignment="1">
      <alignment horizontal="center"/>
      <protection/>
    </xf>
    <xf numFmtId="0" fontId="37" fillId="0" borderId="28" xfId="0" applyFont="1" applyFill="1" applyBorder="1" applyAlignment="1">
      <alignment horizontal="center"/>
    </xf>
    <xf numFmtId="0" fontId="37" fillId="0" borderId="14" xfId="42" applyFont="1" applyFill="1" applyBorder="1">
      <alignment/>
      <protection/>
    </xf>
    <xf numFmtId="0" fontId="48" fillId="0" borderId="23" xfId="0" applyFont="1" applyFill="1" applyBorder="1" applyAlignment="1">
      <alignment vertical="center"/>
    </xf>
    <xf numFmtId="0" fontId="42" fillId="0" borderId="0" xfId="42" applyFont="1">
      <alignment/>
      <protection/>
    </xf>
    <xf numFmtId="0" fontId="7" fillId="0" borderId="0" xfId="42" applyFont="1" applyAlignment="1">
      <alignment horizontal="left"/>
      <protection/>
    </xf>
    <xf numFmtId="0" fontId="7" fillId="0" borderId="0" xfId="42" applyFont="1" applyAlignment="1">
      <alignment horizontal="right"/>
      <protection/>
    </xf>
    <xf numFmtId="0" fontId="7" fillId="0" borderId="0" xfId="42" applyFont="1" applyBorder="1" applyAlignment="1">
      <alignment horizontal="center"/>
      <protection/>
    </xf>
    <xf numFmtId="0" fontId="7" fillId="0" borderId="0" xfId="42" applyFont="1">
      <alignment/>
      <protection/>
    </xf>
    <xf numFmtId="0" fontId="7" fillId="0" borderId="0" xfId="42" applyFont="1" applyBorder="1" applyAlignment="1">
      <alignment horizontal="center" vertical="top" wrapText="1"/>
      <protection/>
    </xf>
    <xf numFmtId="0" fontId="7" fillId="0" borderId="22" xfId="42" applyFont="1" applyBorder="1" applyAlignment="1">
      <alignment horizontal="center" vertical="top" wrapText="1"/>
      <protection/>
    </xf>
    <xf numFmtId="0" fontId="51" fillId="0" borderId="0" xfId="42" applyFont="1" applyBorder="1" applyAlignment="1">
      <alignment horizontal="center" vertical="top" wrapText="1"/>
      <protection/>
    </xf>
    <xf numFmtId="0" fontId="51" fillId="0" borderId="22" xfId="42" applyFont="1" applyBorder="1" applyAlignment="1">
      <alignment horizontal="center" vertical="top" wrapText="1"/>
      <protection/>
    </xf>
    <xf numFmtId="0" fontId="37" fillId="0" borderId="0" xfId="42" applyFont="1" applyFill="1" applyBorder="1">
      <alignment/>
      <protection/>
    </xf>
    <xf numFmtId="0" fontId="42" fillId="0" borderId="0" xfId="42" applyFont="1" applyFill="1" applyBorder="1">
      <alignment/>
      <protection/>
    </xf>
    <xf numFmtId="0" fontId="42" fillId="0" borderId="16" xfId="42" applyFont="1" applyFill="1" applyBorder="1">
      <alignment/>
      <protection/>
    </xf>
    <xf numFmtId="0" fontId="52" fillId="0" borderId="0" xfId="0" applyFont="1" applyBorder="1" applyAlignment="1">
      <alignment horizontal="center"/>
    </xf>
    <xf numFmtId="49" fontId="44" fillId="0" borderId="19" xfId="42" applyNumberFormat="1" applyFont="1" applyFill="1" applyBorder="1" applyAlignment="1">
      <alignment horizontal="center"/>
      <protection/>
    </xf>
    <xf numFmtId="0" fontId="37" fillId="0" borderId="0" xfId="0" applyFont="1" applyFill="1" applyAlignment="1">
      <alignment horizontal="center"/>
    </xf>
    <xf numFmtId="0" fontId="37" fillId="0" borderId="0" xfId="0" applyFont="1" applyFill="1" applyAlignment="1">
      <alignment vertical="center"/>
    </xf>
    <xf numFmtId="0" fontId="48" fillId="0" borderId="0"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vertical="center"/>
    </xf>
    <xf numFmtId="0" fontId="42"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Border="1" applyAlignment="1">
      <alignment vertical="center"/>
    </xf>
    <xf numFmtId="0" fontId="37" fillId="0" borderId="19" xfId="0" applyFont="1" applyFill="1" applyBorder="1" applyAlignment="1">
      <alignment vertical="center"/>
    </xf>
    <xf numFmtId="0" fontId="46" fillId="0" borderId="0" xfId="0" applyFont="1" applyFill="1" applyBorder="1" applyAlignment="1">
      <alignment horizontal="center"/>
    </xf>
    <xf numFmtId="0" fontId="46" fillId="0" borderId="0" xfId="0" applyFont="1" applyBorder="1" applyAlignment="1">
      <alignment horizontal="center"/>
    </xf>
    <xf numFmtId="0" fontId="53" fillId="0" borderId="0" xfId="0" applyFont="1" applyFill="1" applyBorder="1" applyAlignment="1">
      <alignment horizontal="center"/>
    </xf>
    <xf numFmtId="0" fontId="53" fillId="0" borderId="0" xfId="0" applyFont="1" applyBorder="1" applyAlignment="1">
      <alignment horizontal="center"/>
    </xf>
    <xf numFmtId="0" fontId="55" fillId="0" borderId="0" xfId="0" applyFont="1" applyFill="1" applyBorder="1" applyAlignment="1">
      <alignment horizontal="center"/>
    </xf>
    <xf numFmtId="0" fontId="55" fillId="0" borderId="0" xfId="0" applyFont="1" applyBorder="1" applyAlignment="1">
      <alignment horizontal="center"/>
    </xf>
    <xf numFmtId="0" fontId="48" fillId="0" borderId="0" xfId="0" applyFont="1" applyFill="1" applyBorder="1" applyAlignment="1">
      <alignment horizontal="center"/>
    </xf>
    <xf numFmtId="0" fontId="52" fillId="0" borderId="0" xfId="0" applyFont="1" applyFill="1" applyBorder="1" applyAlignment="1">
      <alignment horizontal="center"/>
    </xf>
    <xf numFmtId="0" fontId="37" fillId="0" borderId="0" xfId="0" applyFont="1" applyFill="1" applyBorder="1" applyAlignment="1">
      <alignment horizontal="center"/>
    </xf>
    <xf numFmtId="0" fontId="37" fillId="0" borderId="0" xfId="0" applyFont="1" applyFill="1" applyBorder="1" applyAlignment="1">
      <alignment vertical="center"/>
    </xf>
    <xf numFmtId="0" fontId="54" fillId="0" borderId="0" xfId="0" applyFont="1" applyFill="1" applyBorder="1" applyAlignment="1">
      <alignment horizontal="right"/>
    </xf>
    <xf numFmtId="0" fontId="57" fillId="0" borderId="0" xfId="42" applyFont="1" applyFill="1" applyBorder="1" applyAlignment="1">
      <alignment horizontal="center"/>
      <protection/>
    </xf>
    <xf numFmtId="49" fontId="44" fillId="0" borderId="0" xfId="42" applyNumberFormat="1" applyFont="1" applyFill="1" applyBorder="1" applyAlignment="1">
      <alignment horizontal="center"/>
      <protection/>
    </xf>
    <xf numFmtId="0" fontId="42" fillId="0" borderId="0" xfId="42" applyFont="1" applyFill="1" applyBorder="1" applyAlignment="1">
      <alignment horizontal="right"/>
      <protection/>
    </xf>
    <xf numFmtId="0" fontId="37" fillId="0" borderId="0" xfId="0" applyFont="1" applyFill="1" applyAlignment="1">
      <alignment horizontal="right" vertical="center"/>
    </xf>
    <xf numFmtId="0" fontId="37" fillId="0" borderId="0" xfId="42" applyFont="1" applyFill="1" applyBorder="1" applyAlignment="1">
      <alignment horizontal="center"/>
      <protection/>
    </xf>
    <xf numFmtId="0" fontId="7" fillId="0" borderId="0" xfId="37" applyNumberFormat="1" applyFont="1" applyBorder="1" applyAlignment="1">
      <alignment horizontal="left"/>
      <protection/>
    </xf>
    <xf numFmtId="0" fontId="7" fillId="0" borderId="15" xfId="39" applyNumberFormat="1" applyFont="1" applyFill="1" applyBorder="1" applyAlignment="1">
      <alignment horizontal="center"/>
      <protection/>
    </xf>
    <xf numFmtId="0" fontId="7" fillId="2" borderId="17" xfId="39" applyNumberFormat="1" applyFont="1" applyFill="1" applyBorder="1" applyAlignment="1">
      <alignment horizontal="right"/>
      <protection/>
    </xf>
    <xf numFmtId="0" fontId="7" fillId="44" borderId="17" xfId="39" applyNumberFormat="1" applyFont="1" applyFill="1" applyBorder="1" applyAlignment="1">
      <alignment horizontal="left"/>
      <protection/>
    </xf>
    <xf numFmtId="0" fontId="7" fillId="0" borderId="17" xfId="39" applyNumberFormat="1" applyFont="1" applyFill="1" applyBorder="1" applyAlignment="1">
      <alignment horizontal="center"/>
      <protection/>
    </xf>
    <xf numFmtId="0" fontId="7" fillId="0" borderId="0" xfId="39" applyNumberFormat="1" applyFont="1" applyFill="1" applyBorder="1" applyAlignment="1">
      <alignment horizontal="center"/>
      <protection/>
    </xf>
    <xf numFmtId="0" fontId="7" fillId="0" borderId="19" xfId="39" applyNumberFormat="1" applyFont="1" applyFill="1" applyBorder="1" applyAlignment="1">
      <alignment horizontal="center"/>
      <protection/>
    </xf>
    <xf numFmtId="0" fontId="7" fillId="0" borderId="22" xfId="39" applyNumberFormat="1" applyFont="1" applyFill="1" applyBorder="1" applyAlignment="1">
      <alignment horizontal="center"/>
      <protection/>
    </xf>
    <xf numFmtId="0" fontId="7" fillId="2" borderId="32" xfId="39" applyNumberFormat="1" applyFont="1" applyFill="1" applyBorder="1" applyAlignment="1">
      <alignment horizontal="right"/>
      <protection/>
    </xf>
    <xf numFmtId="0" fontId="7" fillId="0" borderId="32" xfId="39" applyNumberFormat="1" applyFont="1" applyFill="1" applyBorder="1" applyAlignment="1">
      <alignment horizontal="center"/>
      <protection/>
    </xf>
    <xf numFmtId="0" fontId="7" fillId="0" borderId="13" xfId="39" applyNumberFormat="1" applyFont="1" applyFill="1" applyBorder="1" applyAlignment="1">
      <alignment horizontal="center"/>
      <protection/>
    </xf>
    <xf numFmtId="0" fontId="7" fillId="0" borderId="27" xfId="39" applyNumberFormat="1" applyFont="1" applyFill="1" applyBorder="1" applyAlignment="1">
      <alignment horizontal="center"/>
      <protection/>
    </xf>
    <xf numFmtId="0" fontId="36" fillId="0" borderId="22" xfId="37" applyNumberFormat="1" applyFont="1" applyBorder="1" applyAlignment="1">
      <alignment horizontal="left"/>
      <protection/>
    </xf>
    <xf numFmtId="0" fontId="7" fillId="2" borderId="23" xfId="39" applyNumberFormat="1" applyFont="1" applyFill="1" applyBorder="1" applyAlignment="1">
      <alignment horizontal="right"/>
      <protection/>
    </xf>
    <xf numFmtId="0" fontId="7" fillId="44" borderId="23" xfId="39" applyNumberFormat="1" applyFont="1" applyFill="1" applyBorder="1" applyAlignment="1">
      <alignment horizontal="left"/>
      <protection/>
    </xf>
    <xf numFmtId="0" fontId="7" fillId="44" borderId="15" xfId="39" applyNumberFormat="1" applyFont="1" applyFill="1" applyBorder="1" applyAlignment="1">
      <alignment horizontal="left"/>
      <protection/>
    </xf>
    <xf numFmtId="0" fontId="7" fillId="0" borderId="28" xfId="39" applyNumberFormat="1" applyFont="1" applyFill="1" applyBorder="1" applyAlignment="1">
      <alignment horizontal="center"/>
      <protection/>
    </xf>
    <xf numFmtId="0" fontId="7" fillId="0" borderId="16" xfId="39" applyNumberFormat="1" applyFont="1" applyFill="1" applyBorder="1" applyAlignment="1">
      <alignment horizontal="center"/>
      <protection/>
    </xf>
    <xf numFmtId="0" fontId="7" fillId="2" borderId="18" xfId="39" applyNumberFormat="1" applyFont="1" applyFill="1" applyBorder="1" applyAlignment="1">
      <alignment horizontal="right"/>
      <protection/>
    </xf>
    <xf numFmtId="0" fontId="7" fillId="44" borderId="18" xfId="39" applyNumberFormat="1" applyFont="1" applyFill="1" applyBorder="1" applyAlignment="1">
      <alignment horizontal="left"/>
      <protection/>
    </xf>
    <xf numFmtId="0" fontId="7" fillId="0" borderId="0" xfId="37" applyNumberFormat="1" applyFont="1" applyFill="1" applyBorder="1" applyAlignment="1">
      <alignment horizontal="left"/>
      <protection/>
    </xf>
    <xf numFmtId="0" fontId="7" fillId="2" borderId="0" xfId="39" applyNumberFormat="1" applyFont="1" applyFill="1" applyBorder="1" applyAlignment="1">
      <alignment horizontal="right"/>
      <protection/>
    </xf>
    <xf numFmtId="0" fontId="7" fillId="0" borderId="14" xfId="39" applyNumberFormat="1" applyFont="1" applyFill="1" applyBorder="1" applyAlignment="1">
      <alignment horizontal="center"/>
      <protection/>
    </xf>
    <xf numFmtId="0" fontId="7" fillId="2" borderId="15" xfId="39" applyNumberFormat="1" applyFont="1" applyFill="1" applyBorder="1" applyAlignment="1">
      <alignment horizontal="right"/>
      <protection/>
    </xf>
    <xf numFmtId="0" fontId="7" fillId="0" borderId="0" xfId="37" applyNumberFormat="1" applyFont="1" applyBorder="1" applyAlignment="1" quotePrefix="1">
      <alignment horizontal="left"/>
      <protection/>
    </xf>
    <xf numFmtId="0" fontId="42" fillId="0" borderId="13" xfId="42" applyFont="1" applyBorder="1" applyAlignment="1">
      <alignment horizontal="right"/>
      <protection/>
    </xf>
    <xf numFmtId="0" fontId="42" fillId="0" borderId="22" xfId="42" applyFont="1" applyBorder="1">
      <alignment/>
      <protection/>
    </xf>
    <xf numFmtId="0" fontId="43" fillId="0" borderId="28" xfId="42" applyFont="1" applyBorder="1" applyAlignment="1">
      <alignment horizontal="center"/>
      <protection/>
    </xf>
    <xf numFmtId="0" fontId="46" fillId="0" borderId="0" xfId="42" applyFont="1" applyBorder="1" applyAlignment="1">
      <alignment horizontal="left"/>
      <protection/>
    </xf>
    <xf numFmtId="0" fontId="45" fillId="0" borderId="0" xfId="42" applyFont="1" applyAlignment="1">
      <alignment horizontal="right"/>
      <protection/>
    </xf>
    <xf numFmtId="0" fontId="44" fillId="0" borderId="13" xfId="42" applyFont="1" applyBorder="1" applyAlignment="1">
      <alignment horizontal="center"/>
      <protection/>
    </xf>
    <xf numFmtId="0" fontId="45" fillId="0" borderId="0" xfId="42" applyFont="1" applyBorder="1" applyAlignment="1">
      <alignment vertical="center"/>
      <protection/>
    </xf>
    <xf numFmtId="0" fontId="43" fillId="0" borderId="0" xfId="42" applyFont="1" applyBorder="1" applyAlignment="1">
      <alignment horizontal="center" vertical="center"/>
      <protection/>
    </xf>
    <xf numFmtId="0" fontId="43" fillId="0" borderId="0" xfId="42" applyFont="1" applyBorder="1" applyAlignment="1">
      <alignment vertical="center"/>
      <protection/>
    </xf>
    <xf numFmtId="0" fontId="42" fillId="0" borderId="0" xfId="42" applyFont="1" applyBorder="1" applyAlignment="1">
      <alignment horizontal="center" vertical="center"/>
      <protection/>
    </xf>
    <xf numFmtId="0" fontId="42" fillId="0" borderId="0" xfId="42" applyFont="1" applyAlignment="1">
      <alignment horizontal="right" vertical="center"/>
      <protection/>
    </xf>
    <xf numFmtId="0" fontId="37" fillId="0" borderId="15" xfId="42" applyFont="1" applyFill="1" applyBorder="1">
      <alignment/>
      <protection/>
    </xf>
    <xf numFmtId="0" fontId="37" fillId="0" borderId="0" xfId="42" applyFont="1" applyBorder="1" applyAlignment="1">
      <alignment horizontal="right"/>
      <protection/>
    </xf>
    <xf numFmtId="0" fontId="7" fillId="0" borderId="0" xfId="42" applyFont="1" applyBorder="1" applyAlignment="1">
      <alignment horizontal="right"/>
      <protection/>
    </xf>
    <xf numFmtId="0" fontId="7" fillId="0" borderId="0" xfId="42" applyFont="1" applyBorder="1" applyAlignment="1">
      <alignment horizontal="left"/>
      <protection/>
    </xf>
    <xf numFmtId="0" fontId="37" fillId="0" borderId="0" xfId="42" applyFont="1" applyFill="1" applyAlignment="1">
      <alignment horizontal="center"/>
      <protection/>
    </xf>
    <xf numFmtId="0" fontId="59" fillId="0" borderId="0" xfId="42" applyFont="1" applyAlignment="1">
      <alignment horizontal="center"/>
      <protection/>
    </xf>
    <xf numFmtId="0" fontId="59" fillId="0" borderId="0" xfId="42" applyFont="1" applyBorder="1" applyAlignment="1">
      <alignment horizontal="center"/>
      <protection/>
    </xf>
    <xf numFmtId="0" fontId="19" fillId="0" borderId="0" xfId="37" applyNumberFormat="1" applyFont="1" applyBorder="1" applyAlignment="1">
      <alignment horizontal="left"/>
      <protection/>
    </xf>
    <xf numFmtId="0" fontId="42" fillId="0" borderId="0" xfId="42" applyFont="1" applyFill="1" applyBorder="1" applyAlignment="1">
      <alignment horizontal="center"/>
      <protection/>
    </xf>
    <xf numFmtId="0" fontId="42" fillId="0" borderId="0" xfId="42" applyFont="1" applyAlignment="1">
      <alignment horizontal="left"/>
      <protection/>
    </xf>
    <xf numFmtId="0" fontId="37" fillId="0" borderId="0" xfId="0" applyFont="1" applyBorder="1" applyAlignment="1">
      <alignment horizontal="center" vertical="center"/>
    </xf>
    <xf numFmtId="0" fontId="37" fillId="0" borderId="19" xfId="0" applyFont="1" applyFill="1" applyBorder="1" applyAlignment="1">
      <alignment horizontal="center" vertical="center"/>
    </xf>
    <xf numFmtId="0" fontId="19" fillId="0" borderId="0" xfId="37" applyNumberFormat="1" applyFont="1" applyFill="1" applyBorder="1" applyAlignment="1">
      <alignment horizontal="center"/>
      <protection/>
    </xf>
    <xf numFmtId="0" fontId="7" fillId="0" borderId="0" xfId="37" applyNumberFormat="1" applyFont="1" applyFill="1" applyBorder="1">
      <alignment/>
      <protection/>
    </xf>
    <xf numFmtId="0" fontId="37" fillId="0" borderId="0" xfId="0" applyFont="1" applyFill="1" applyAlignment="1">
      <alignment horizontal="center" vertical="center"/>
    </xf>
    <xf numFmtId="0" fontId="37" fillId="0" borderId="0" xfId="0" applyFont="1" applyBorder="1" applyAlignment="1">
      <alignment vertical="center"/>
    </xf>
    <xf numFmtId="0" fontId="37" fillId="0" borderId="0" xfId="0" applyFont="1" applyFill="1" applyBorder="1" applyAlignment="1">
      <alignment vertical="center"/>
    </xf>
    <xf numFmtId="0" fontId="19" fillId="0" borderId="19" xfId="37" applyNumberFormat="1" applyFont="1" applyFill="1" applyBorder="1" applyAlignment="1">
      <alignment horizontal="center"/>
      <protection/>
    </xf>
    <xf numFmtId="0" fontId="37" fillId="0" borderId="19" xfId="0" applyFont="1" applyFill="1" applyBorder="1" applyAlignment="1">
      <alignment horizontal="center"/>
    </xf>
    <xf numFmtId="0" fontId="37" fillId="0" borderId="0" xfId="0" applyFont="1" applyFill="1" applyBorder="1" applyAlignment="1">
      <alignment horizontal="center" vertical="center"/>
    </xf>
    <xf numFmtId="0" fontId="19" fillId="0" borderId="0" xfId="37" applyNumberFormat="1" applyFont="1" applyAlignment="1">
      <alignment horizontal="left"/>
      <protection/>
    </xf>
    <xf numFmtId="0" fontId="42" fillId="0" borderId="0" xfId="0" applyFont="1" applyAlignment="1">
      <alignment horizontal="left" vertical="center"/>
    </xf>
    <xf numFmtId="0" fontId="7" fillId="0" borderId="0" xfId="0" applyFont="1" applyBorder="1" applyAlignment="1">
      <alignment/>
    </xf>
    <xf numFmtId="0" fontId="59" fillId="0" borderId="0" xfId="0" applyFont="1" applyBorder="1" applyAlignment="1">
      <alignment horizontal="center" vertical="center"/>
    </xf>
    <xf numFmtId="0" fontId="7" fillId="0" borderId="0" xfId="0" applyFont="1" applyBorder="1" applyAlignment="1">
      <alignment horizontal="center"/>
    </xf>
    <xf numFmtId="0" fontId="37" fillId="0" borderId="0" xfId="0" applyFont="1" applyFill="1" applyBorder="1" applyAlignment="1">
      <alignment/>
    </xf>
    <xf numFmtId="0" fontId="47" fillId="0" borderId="0" xfId="0" applyFont="1" applyBorder="1" applyAlignment="1">
      <alignment vertical="center"/>
    </xf>
    <xf numFmtId="0" fontId="48" fillId="0" borderId="0" xfId="0" applyFont="1" applyBorder="1" applyAlignment="1">
      <alignment vertical="center"/>
    </xf>
    <xf numFmtId="0" fontId="37" fillId="0" borderId="19" xfId="42" applyFont="1" applyFill="1" applyBorder="1" applyAlignment="1">
      <alignment horizontal="center"/>
      <protection/>
    </xf>
    <xf numFmtId="0" fontId="7" fillId="0" borderId="15" xfId="40" applyNumberFormat="1" applyFont="1" applyFill="1" applyBorder="1" applyAlignment="1">
      <alignment horizontal="center"/>
      <protection/>
    </xf>
    <xf numFmtId="0" fontId="7" fillId="0" borderId="22" xfId="40" applyNumberFormat="1" applyFont="1" applyFill="1" applyBorder="1" applyAlignment="1">
      <alignment horizontal="center"/>
      <protection/>
    </xf>
    <xf numFmtId="0" fontId="3" fillId="0" borderId="22" xfId="42" applyFont="1" applyBorder="1" applyAlignment="1">
      <alignment horizontal="center" vertical="top" wrapText="1"/>
      <protection/>
    </xf>
    <xf numFmtId="0" fontId="62" fillId="0" borderId="22" xfId="42" applyFont="1" applyBorder="1" applyAlignment="1">
      <alignment horizontal="center" vertical="top" wrapText="1"/>
      <protection/>
    </xf>
    <xf numFmtId="0" fontId="63" fillId="0" borderId="22" xfId="42" applyFont="1" applyBorder="1" applyAlignment="1">
      <alignment horizontal="center" vertical="top" wrapText="1"/>
      <protection/>
    </xf>
    <xf numFmtId="0" fontId="63" fillId="0" borderId="22" xfId="42" applyFont="1" applyFill="1" applyBorder="1" applyAlignment="1">
      <alignment horizontal="center" vertical="top" wrapText="1"/>
      <protection/>
    </xf>
    <xf numFmtId="0" fontId="42" fillId="0" borderId="0" xfId="0" applyFont="1" applyFill="1" applyBorder="1" applyAlignment="1">
      <alignment horizontal="center"/>
    </xf>
    <xf numFmtId="0" fontId="42" fillId="0" borderId="0" xfId="0" applyFont="1" applyFill="1" applyBorder="1" applyAlignment="1">
      <alignment horizontal="center" vertical="center"/>
    </xf>
    <xf numFmtId="0" fontId="56" fillId="0" borderId="0" xfId="42" applyFont="1" applyFill="1" applyBorder="1" applyAlignment="1">
      <alignment horizontal="center" vertical="center"/>
      <protection/>
    </xf>
    <xf numFmtId="0" fontId="42" fillId="0" borderId="0" xfId="42" applyFont="1" applyFill="1" applyBorder="1" applyAlignment="1">
      <alignment horizontal="center" vertical="center"/>
      <protection/>
    </xf>
    <xf numFmtId="0" fontId="57" fillId="0" borderId="0" xfId="0" applyFont="1" applyFill="1" applyBorder="1" applyAlignment="1">
      <alignment horizontal="center"/>
    </xf>
    <xf numFmtId="0" fontId="42" fillId="0" borderId="0" xfId="0" applyFont="1" applyFill="1" applyBorder="1" applyAlignment="1">
      <alignment horizontal="right" vertical="center"/>
    </xf>
    <xf numFmtId="0" fontId="37" fillId="0" borderId="0" xfId="0" applyFont="1" applyFill="1" applyBorder="1" applyAlignment="1">
      <alignment horizontal="right" vertical="center"/>
    </xf>
    <xf numFmtId="0" fontId="58" fillId="0" borderId="0" xfId="0" applyFont="1" applyFill="1" applyBorder="1" applyAlignment="1">
      <alignment vertical="center"/>
    </xf>
    <xf numFmtId="0" fontId="42" fillId="0" borderId="0" xfId="42" applyFont="1" applyBorder="1">
      <alignment/>
      <protection/>
    </xf>
    <xf numFmtId="0" fontId="1" fillId="0" borderId="0" xfId="42" applyFont="1">
      <alignment/>
      <protection/>
    </xf>
    <xf numFmtId="0" fontId="1" fillId="0" borderId="17" xfId="42" applyFont="1" applyBorder="1">
      <alignment/>
      <protection/>
    </xf>
    <xf numFmtId="0" fontId="1" fillId="0" borderId="0" xfId="0" applyFont="1" applyAlignment="1">
      <alignment vertical="center"/>
    </xf>
    <xf numFmtId="0" fontId="1" fillId="0" borderId="0" xfId="42" applyFont="1" applyBorder="1" applyAlignment="1">
      <alignment horizontal="center"/>
      <protection/>
    </xf>
    <xf numFmtId="0" fontId="37" fillId="0" borderId="22" xfId="42" applyFont="1" applyBorder="1">
      <alignment/>
      <protection/>
    </xf>
    <xf numFmtId="0" fontId="7" fillId="0" borderId="24" xfId="39" applyNumberFormat="1" applyFont="1" applyFill="1" applyBorder="1" applyAlignment="1">
      <alignment horizontal="center"/>
      <protection/>
    </xf>
    <xf numFmtId="0" fontId="7" fillId="0" borderId="15" xfId="39" applyNumberFormat="1" applyFont="1" applyBorder="1" applyAlignment="1">
      <alignment horizontal="center"/>
      <protection/>
    </xf>
    <xf numFmtId="0" fontId="7" fillId="44" borderId="15" xfId="39" applyNumberFormat="1" applyFont="1" applyFill="1" applyBorder="1" applyAlignment="1">
      <alignment horizontal="center"/>
      <protection/>
    </xf>
    <xf numFmtId="0" fontId="7" fillId="2" borderId="14" xfId="39" applyNumberFormat="1" applyFont="1" applyFill="1" applyBorder="1" applyAlignment="1">
      <alignment horizontal="right"/>
      <protection/>
    </xf>
    <xf numFmtId="0" fontId="7" fillId="2" borderId="19" xfId="39" applyNumberFormat="1" applyFont="1" applyFill="1" applyBorder="1" applyAlignment="1">
      <alignment horizontal="right"/>
      <protection/>
    </xf>
    <xf numFmtId="0" fontId="7" fillId="0" borderId="22" xfId="37" applyNumberFormat="1" applyFont="1" applyFill="1" applyBorder="1" applyAlignment="1" quotePrefix="1">
      <alignment horizontal="center"/>
      <protection/>
    </xf>
    <xf numFmtId="0" fontId="19" fillId="0" borderId="0" xfId="37" applyNumberFormat="1" applyFont="1" applyBorder="1" applyAlignment="1">
      <alignment horizontal="center"/>
      <protection/>
    </xf>
    <xf numFmtId="0" fontId="42" fillId="0" borderId="0" xfId="42" applyFont="1" applyFill="1" applyBorder="1" applyAlignment="1">
      <alignment horizontal="left"/>
      <protection/>
    </xf>
    <xf numFmtId="0" fontId="59" fillId="0" borderId="0" xfId="42" applyFont="1" applyFill="1" applyBorder="1" applyAlignment="1">
      <alignment horizontal="center"/>
      <protection/>
    </xf>
    <xf numFmtId="0" fontId="61" fillId="39" borderId="40" xfId="0" applyNumberFormat="1" applyFont="1" applyFill="1" applyBorder="1" applyAlignment="1">
      <alignment horizontal="center" vertical="center"/>
    </xf>
    <xf numFmtId="0" fontId="65" fillId="0" borderId="22" xfId="39" applyNumberFormat="1" applyFont="1" applyBorder="1" applyAlignment="1">
      <alignment horizontal="center"/>
      <protection/>
    </xf>
    <xf numFmtId="0" fontId="7" fillId="0" borderId="22" xfId="39" applyNumberFormat="1" applyFont="1" applyBorder="1" applyAlignment="1">
      <alignment horizontal="center"/>
      <protection/>
    </xf>
    <xf numFmtId="0" fontId="7" fillId="44" borderId="22" xfId="39" applyNumberFormat="1" applyFont="1" applyFill="1" applyBorder="1" applyAlignment="1">
      <alignment horizontal="center"/>
      <protection/>
    </xf>
    <xf numFmtId="0" fontId="7" fillId="44" borderId="14" xfId="39" applyNumberFormat="1" applyFont="1" applyFill="1" applyBorder="1" applyAlignment="1">
      <alignment horizontal="left"/>
      <protection/>
    </xf>
    <xf numFmtId="0" fontId="7" fillId="2" borderId="51" xfId="39" applyNumberFormat="1" applyFont="1" applyFill="1" applyBorder="1" applyAlignment="1">
      <alignment horizontal="right"/>
      <protection/>
    </xf>
    <xf numFmtId="0" fontId="7" fillId="44" borderId="51" xfId="39" applyNumberFormat="1" applyFont="1" applyFill="1" applyBorder="1" applyAlignment="1">
      <alignment horizontal="left"/>
      <protection/>
    </xf>
    <xf numFmtId="0" fontId="7" fillId="0" borderId="52" xfId="39" applyNumberFormat="1" applyFont="1" applyFill="1" applyBorder="1" applyAlignment="1">
      <alignment horizontal="center"/>
      <protection/>
    </xf>
    <xf numFmtId="0" fontId="7" fillId="0" borderId="53" xfId="39" applyNumberFormat="1" applyFont="1" applyFill="1" applyBorder="1" applyAlignment="1">
      <alignment horizontal="center"/>
      <protection/>
    </xf>
    <xf numFmtId="0" fontId="7" fillId="0" borderId="54" xfId="39" applyNumberFormat="1" applyFont="1" applyFill="1" applyBorder="1" applyAlignment="1">
      <alignment horizontal="center"/>
      <protection/>
    </xf>
    <xf numFmtId="0" fontId="7" fillId="0" borderId="35" xfId="37" applyNumberFormat="1" applyFont="1" applyBorder="1" applyAlignment="1">
      <alignment horizontal="center"/>
      <protection/>
    </xf>
    <xf numFmtId="0" fontId="7" fillId="0" borderId="51" xfId="37" applyNumberFormat="1" applyFont="1" applyFill="1" applyBorder="1" applyAlignment="1">
      <alignment horizontal="center"/>
      <protection/>
    </xf>
    <xf numFmtId="0" fontId="7" fillId="0" borderId="55" xfId="37" applyNumberFormat="1" applyFont="1" applyFill="1" applyBorder="1" applyAlignment="1">
      <alignment horizontal="center"/>
      <protection/>
    </xf>
    <xf numFmtId="0" fontId="66" fillId="0" borderId="0" xfId="0" applyFont="1" applyFill="1" applyBorder="1" applyAlignment="1">
      <alignment horizontal="center"/>
    </xf>
    <xf numFmtId="49" fontId="60" fillId="0" borderId="0" xfId="42" applyNumberFormat="1" applyFont="1" applyFill="1" applyBorder="1" applyAlignment="1">
      <alignment horizontal="center"/>
      <protection/>
    </xf>
    <xf numFmtId="0" fontId="37" fillId="0" borderId="17" xfId="0" applyFont="1" applyFill="1" applyBorder="1" applyAlignment="1">
      <alignment horizontal="center"/>
    </xf>
    <xf numFmtId="0" fontId="37" fillId="0" borderId="56" xfId="42" applyFont="1" applyFill="1" applyBorder="1">
      <alignment/>
      <protection/>
    </xf>
    <xf numFmtId="49" fontId="60" fillId="0" borderId="19" xfId="42" applyNumberFormat="1" applyFont="1" applyFill="1" applyBorder="1" applyAlignment="1">
      <alignment horizontal="center"/>
      <protection/>
    </xf>
    <xf numFmtId="0" fontId="37" fillId="0" borderId="57" xfId="42" applyFont="1" applyFill="1" applyBorder="1">
      <alignment/>
      <protection/>
    </xf>
    <xf numFmtId="0" fontId="19" fillId="0" borderId="22" xfId="37" applyNumberFormat="1" applyFont="1" applyFill="1" applyBorder="1" applyAlignment="1">
      <alignment horizontal="center"/>
      <protection/>
    </xf>
    <xf numFmtId="0" fontId="37" fillId="0" borderId="17" xfId="0" applyFont="1" applyFill="1" applyBorder="1" applyAlignment="1">
      <alignment vertical="center"/>
    </xf>
    <xf numFmtId="0" fontId="37" fillId="0" borderId="16" xfId="0" applyFont="1" applyFill="1" applyBorder="1" applyAlignment="1">
      <alignment horizontal="center"/>
    </xf>
    <xf numFmtId="0" fontId="37" fillId="0" borderId="14" xfId="0" applyFont="1" applyFill="1" applyBorder="1" applyAlignment="1">
      <alignment horizontal="center" vertical="center"/>
    </xf>
    <xf numFmtId="0" fontId="37" fillId="0" borderId="13" xfId="0" applyFont="1" applyFill="1" applyBorder="1" applyAlignment="1">
      <alignment horizontal="center"/>
    </xf>
    <xf numFmtId="0" fontId="37" fillId="0" borderId="27" xfId="0" applyFont="1" applyFill="1" applyBorder="1" applyAlignment="1">
      <alignment horizontal="center"/>
    </xf>
    <xf numFmtId="0" fontId="37" fillId="0" borderId="0" xfId="42" applyFont="1" applyFill="1" applyAlignment="1">
      <alignment horizontal="right"/>
      <protection/>
    </xf>
    <xf numFmtId="0" fontId="37" fillId="0" borderId="14" xfId="0" applyFont="1" applyFill="1" applyBorder="1" applyAlignment="1">
      <alignment horizontal="center"/>
    </xf>
    <xf numFmtId="0" fontId="37" fillId="0" borderId="13" xfId="42" applyFont="1" applyFill="1" applyBorder="1" applyAlignment="1">
      <alignment horizontal="right"/>
      <protection/>
    </xf>
    <xf numFmtId="0" fontId="37" fillId="0" borderId="32" xfId="0" applyFont="1" applyFill="1" applyBorder="1" applyAlignment="1">
      <alignment horizontal="center"/>
    </xf>
    <xf numFmtId="0" fontId="37" fillId="0" borderId="22" xfId="42" applyFont="1" applyFill="1" applyBorder="1">
      <alignment/>
      <protection/>
    </xf>
    <xf numFmtId="0" fontId="67" fillId="0" borderId="0" xfId="0" applyFont="1" applyFill="1" applyAlignment="1">
      <alignment vertical="center"/>
    </xf>
    <xf numFmtId="0" fontId="67" fillId="0" borderId="0" xfId="0" applyFont="1" applyFill="1" applyBorder="1" applyAlignment="1">
      <alignment vertical="center"/>
    </xf>
    <xf numFmtId="0" fontId="67" fillId="0" borderId="0" xfId="0" applyFont="1" applyAlignment="1">
      <alignment vertical="center"/>
    </xf>
    <xf numFmtId="0" fontId="49" fillId="0" borderId="16" xfId="0" applyFont="1" applyFill="1" applyBorder="1" applyAlignment="1">
      <alignment horizontal="center"/>
    </xf>
    <xf numFmtId="0" fontId="49" fillId="0" borderId="19" xfId="0" applyFont="1" applyFill="1" applyBorder="1" applyAlignment="1">
      <alignment horizontal="center"/>
    </xf>
    <xf numFmtId="0" fontId="49" fillId="0" borderId="0" xfId="0" applyFont="1" applyFill="1" applyBorder="1" applyAlignment="1">
      <alignment horizontal="center"/>
    </xf>
    <xf numFmtId="0" fontId="49" fillId="0" borderId="32" xfId="0" applyFont="1" applyFill="1" applyBorder="1" applyAlignment="1">
      <alignment horizontal="center"/>
    </xf>
    <xf numFmtId="0" fontId="42" fillId="0" borderId="22" xfId="42" applyFont="1" applyFill="1" applyBorder="1" applyAlignment="1">
      <alignment horizontal="center"/>
      <protection/>
    </xf>
    <xf numFmtId="0" fontId="42" fillId="0" borderId="22" xfId="42" applyFont="1" applyFill="1" applyBorder="1">
      <alignment/>
      <protection/>
    </xf>
    <xf numFmtId="0" fontId="37" fillId="0" borderId="13" xfId="42" applyFont="1" applyFill="1" applyBorder="1">
      <alignment/>
      <protection/>
    </xf>
    <xf numFmtId="0" fontId="42" fillId="0" borderId="28" xfId="42" applyFont="1" applyFill="1" applyBorder="1">
      <alignment/>
      <protection/>
    </xf>
    <xf numFmtId="0" fontId="42" fillId="0" borderId="13" xfId="42" applyFont="1" applyFill="1" applyBorder="1" applyAlignment="1">
      <alignment horizontal="center"/>
      <protection/>
    </xf>
    <xf numFmtId="0" fontId="42" fillId="0" borderId="22" xfId="42" applyFont="1" applyBorder="1" applyAlignment="1">
      <alignment horizontal="center"/>
      <protection/>
    </xf>
    <xf numFmtId="0" fontId="42" fillId="0" borderId="0" xfId="42" applyFont="1" applyBorder="1" applyAlignment="1">
      <alignment horizontal="center"/>
      <protection/>
    </xf>
    <xf numFmtId="0" fontId="68" fillId="0" borderId="19" xfId="0" applyFont="1" applyFill="1" applyBorder="1" applyAlignment="1">
      <alignment horizontal="center"/>
    </xf>
    <xf numFmtId="0" fontId="43" fillId="0" borderId="13" xfId="42" applyFont="1" applyFill="1" applyBorder="1" applyAlignment="1">
      <alignment horizontal="center"/>
      <protection/>
    </xf>
    <xf numFmtId="0" fontId="43" fillId="0" borderId="0" xfId="42" applyFont="1" applyFill="1">
      <alignment/>
      <protection/>
    </xf>
    <xf numFmtId="0" fontId="43" fillId="0" borderId="22" xfId="0" applyFont="1" applyFill="1" applyBorder="1" applyAlignment="1">
      <alignment horizontal="center"/>
    </xf>
    <xf numFmtId="0" fontId="43" fillId="0" borderId="0" xfId="0" applyFont="1" applyFill="1" applyAlignment="1">
      <alignment horizontal="center"/>
    </xf>
    <xf numFmtId="0" fontId="43" fillId="0" borderId="0" xfId="0" applyFont="1" applyFill="1" applyAlignment="1">
      <alignment vertical="center"/>
    </xf>
    <xf numFmtId="0" fontId="45" fillId="0" borderId="27" xfId="42" applyFont="1" applyFill="1" applyBorder="1">
      <alignment/>
      <protection/>
    </xf>
    <xf numFmtId="0" fontId="43" fillId="0" borderId="32" xfId="0" applyFont="1" applyFill="1" applyBorder="1" applyAlignment="1">
      <alignment horizontal="center"/>
    </xf>
    <xf numFmtId="0" fontId="43" fillId="0" borderId="0" xfId="0" applyFont="1" applyFill="1" applyBorder="1" applyAlignment="1">
      <alignment vertical="center"/>
    </xf>
    <xf numFmtId="0" fontId="43" fillId="0" borderId="22" xfId="0" applyFont="1" applyFill="1" applyBorder="1" applyAlignment="1">
      <alignment vertical="center"/>
    </xf>
    <xf numFmtId="0" fontId="43" fillId="0" borderId="19" xfId="0" applyFont="1" applyFill="1" applyBorder="1" applyAlignment="1">
      <alignment vertical="center"/>
    </xf>
    <xf numFmtId="0" fontId="45" fillId="0" borderId="16" xfId="42" applyFont="1" applyFill="1" applyBorder="1">
      <alignment/>
      <protection/>
    </xf>
    <xf numFmtId="0" fontId="43" fillId="0" borderId="19" xfId="0" applyFont="1" applyFill="1" applyBorder="1" applyAlignment="1">
      <alignment horizontal="center"/>
    </xf>
    <xf numFmtId="0" fontId="43" fillId="0" borderId="0" xfId="0" applyFont="1" applyFill="1" applyBorder="1" applyAlignment="1">
      <alignment horizontal="center"/>
    </xf>
    <xf numFmtId="0" fontId="43" fillId="0" borderId="17" xfId="0" applyFont="1" applyFill="1" applyBorder="1" applyAlignment="1">
      <alignment vertical="center"/>
    </xf>
    <xf numFmtId="0" fontId="43" fillId="0" borderId="25" xfId="0" applyFont="1" applyFill="1" applyBorder="1" applyAlignment="1">
      <alignment horizontal="center"/>
    </xf>
    <xf numFmtId="0" fontId="45" fillId="0" borderId="0" xfId="0" applyFont="1" applyFill="1" applyBorder="1" applyAlignment="1">
      <alignment horizontal="center"/>
    </xf>
    <xf numFmtId="0" fontId="68" fillId="0" borderId="0" xfId="0" applyFont="1" applyFill="1" applyBorder="1" applyAlignment="1">
      <alignment horizontal="center"/>
    </xf>
    <xf numFmtId="0" fontId="45" fillId="0" borderId="0" xfId="42" applyFont="1" applyFill="1">
      <alignment/>
      <protection/>
    </xf>
    <xf numFmtId="0" fontId="45" fillId="0" borderId="19" xfId="42" applyFont="1" applyFill="1" applyBorder="1">
      <alignment/>
      <protection/>
    </xf>
    <xf numFmtId="0" fontId="43" fillId="0" borderId="13" xfId="0" applyFont="1" applyFill="1" applyBorder="1" applyAlignment="1">
      <alignment horizontal="center"/>
    </xf>
    <xf numFmtId="0" fontId="43" fillId="0" borderId="0" xfId="42" applyFont="1" applyFill="1" applyAlignment="1">
      <alignment horizontal="right"/>
      <protection/>
    </xf>
    <xf numFmtId="0" fontId="43" fillId="0" borderId="14" xfId="0" applyFont="1" applyFill="1" applyBorder="1" applyAlignment="1">
      <alignment vertical="center"/>
    </xf>
    <xf numFmtId="0" fontId="43" fillId="0" borderId="16" xfId="0" applyFont="1" applyFill="1" applyBorder="1" applyAlignment="1">
      <alignment vertical="center"/>
    </xf>
    <xf numFmtId="0" fontId="43" fillId="0" borderId="13" xfId="42" applyFont="1" applyFill="1" applyBorder="1" applyAlignment="1">
      <alignment horizontal="center" vertical="center"/>
      <protection/>
    </xf>
    <xf numFmtId="0" fontId="68" fillId="0" borderId="32" xfId="0" applyFont="1" applyFill="1" applyBorder="1" applyAlignment="1">
      <alignment horizontal="center"/>
    </xf>
    <xf numFmtId="0" fontId="43" fillId="0" borderId="22" xfId="42" applyFont="1" applyFill="1" applyBorder="1" applyAlignment="1">
      <alignment horizontal="center" vertical="center"/>
      <protection/>
    </xf>
    <xf numFmtId="0" fontId="45" fillId="0" borderId="19" xfId="0" applyFont="1" applyFill="1" applyBorder="1" applyAlignment="1">
      <alignment horizontal="center"/>
    </xf>
    <xf numFmtId="0" fontId="45" fillId="0" borderId="0" xfId="42" applyFont="1" applyFill="1" applyBorder="1" applyAlignment="1">
      <alignment horizontal="center"/>
      <protection/>
    </xf>
    <xf numFmtId="0" fontId="43" fillId="0" borderId="0" xfId="42" applyFont="1" applyFill="1" applyBorder="1">
      <alignment/>
      <protection/>
    </xf>
    <xf numFmtId="0" fontId="43" fillId="0" borderId="27" xfId="0" applyFont="1" applyFill="1" applyBorder="1" applyAlignment="1">
      <alignment vertical="center"/>
    </xf>
    <xf numFmtId="0" fontId="43" fillId="0" borderId="0" xfId="0" applyFont="1" applyFill="1" applyAlignment="1">
      <alignment horizontal="right" vertical="center"/>
    </xf>
    <xf numFmtId="0" fontId="43" fillId="0" borderId="0" xfId="0" applyFont="1" applyFill="1" applyBorder="1" applyAlignment="1">
      <alignment horizontal="left"/>
    </xf>
    <xf numFmtId="0" fontId="43" fillId="0" borderId="24" xfId="42" applyFont="1" applyFill="1" applyBorder="1">
      <alignment/>
      <protection/>
    </xf>
    <xf numFmtId="0" fontId="43" fillId="0" borderId="17" xfId="42" applyFont="1" applyFill="1" applyBorder="1">
      <alignment/>
      <protection/>
    </xf>
    <xf numFmtId="0" fontId="43" fillId="0" borderId="16" xfId="42" applyFont="1" applyFill="1" applyBorder="1">
      <alignment/>
      <protection/>
    </xf>
    <xf numFmtId="0" fontId="43" fillId="0" borderId="19" xfId="42" applyFont="1" applyFill="1" applyBorder="1">
      <alignment/>
      <protection/>
    </xf>
    <xf numFmtId="0" fontId="43" fillId="0" borderId="23" xfId="0" applyFont="1" applyFill="1" applyBorder="1" applyAlignment="1">
      <alignment horizontal="center"/>
    </xf>
    <xf numFmtId="0" fontId="43" fillId="0" borderId="24" xfId="0" applyFont="1" applyFill="1" applyBorder="1" applyAlignment="1">
      <alignment vertical="center"/>
    </xf>
    <xf numFmtId="0" fontId="69" fillId="0" borderId="0" xfId="0" applyFont="1" applyFill="1" applyAlignment="1">
      <alignment vertical="center"/>
    </xf>
    <xf numFmtId="0" fontId="69" fillId="0" borderId="0" xfId="0" applyFont="1" applyAlignment="1">
      <alignment vertical="center"/>
    </xf>
    <xf numFmtId="0" fontId="43" fillId="0" borderId="0" xfId="0" applyFont="1" applyAlignment="1">
      <alignment vertical="center"/>
    </xf>
    <xf numFmtId="0" fontId="128" fillId="0" borderId="0" xfId="38" applyFont="1" applyFill="1" applyAlignment="1">
      <alignment horizontal="left" vertical="center"/>
      <protection/>
    </xf>
    <xf numFmtId="0" fontId="112" fillId="0" borderId="0" xfId="38" applyFont="1" applyFill="1" applyAlignment="1">
      <alignment horizontal="center"/>
      <protection/>
    </xf>
    <xf numFmtId="0" fontId="128" fillId="0" borderId="0" xfId="38" applyFont="1" applyFill="1" applyAlignment="1">
      <alignment vertical="center"/>
      <protection/>
    </xf>
    <xf numFmtId="0" fontId="108" fillId="0" borderId="0" xfId="0" applyFont="1" applyFill="1" applyAlignment="1">
      <alignment vertical="center"/>
    </xf>
    <xf numFmtId="0" fontId="108" fillId="0" borderId="0" xfId="0" applyFont="1" applyFill="1" applyAlignment="1">
      <alignment horizontal="center" vertical="center"/>
    </xf>
    <xf numFmtId="0" fontId="128" fillId="0" borderId="0" xfId="38" applyFont="1" applyFill="1" applyAlignment="1">
      <alignment/>
      <protection/>
    </xf>
    <xf numFmtId="0" fontId="128" fillId="0" borderId="0" xfId="38" applyFont="1" applyFill="1" applyAlignment="1">
      <alignment horizontal="center"/>
      <protection/>
    </xf>
    <xf numFmtId="0" fontId="112" fillId="45" borderId="0" xfId="38" applyFont="1" applyFill="1" applyAlignment="1">
      <alignment horizontal="center"/>
      <protection/>
    </xf>
    <xf numFmtId="0" fontId="108" fillId="45" borderId="0" xfId="38" applyFont="1" applyFill="1">
      <alignment/>
      <protection/>
    </xf>
    <xf numFmtId="0" fontId="128" fillId="45" borderId="0" xfId="38" applyFont="1" applyFill="1" applyAlignment="1">
      <alignment horizontal="center"/>
      <protection/>
    </xf>
    <xf numFmtId="0" fontId="112" fillId="45" borderId="0" xfId="38" applyFont="1" applyFill="1" applyBorder="1" applyAlignment="1">
      <alignment horizontal="center"/>
      <protection/>
    </xf>
    <xf numFmtId="0" fontId="108" fillId="45" borderId="0" xfId="0" applyFont="1" applyFill="1" applyAlignment="1">
      <alignment vertical="center"/>
    </xf>
    <xf numFmtId="0" fontId="108" fillId="45" borderId="0" xfId="38" applyFont="1" applyFill="1" applyAlignment="1">
      <alignment horizontal="center"/>
      <protection/>
    </xf>
    <xf numFmtId="0" fontId="108" fillId="45" borderId="0" xfId="38" applyFont="1" applyFill="1" applyBorder="1">
      <alignment/>
      <protection/>
    </xf>
    <xf numFmtId="0" fontId="108" fillId="0" borderId="0" xfId="38" applyFont="1" applyFill="1" applyBorder="1" applyAlignment="1">
      <alignment horizontal="center"/>
      <protection/>
    </xf>
    <xf numFmtId="0" fontId="108" fillId="0" borderId="0" xfId="38" applyFont="1" applyFill="1" applyAlignment="1">
      <alignment horizontal="center"/>
      <protection/>
    </xf>
    <xf numFmtId="0" fontId="128" fillId="0" borderId="13" xfId="38" applyFont="1" applyFill="1" applyBorder="1" applyAlignment="1">
      <alignment/>
      <protection/>
    </xf>
    <xf numFmtId="0" fontId="129" fillId="0" borderId="58" xfId="38" applyFont="1" applyFill="1" applyBorder="1" applyAlignment="1">
      <alignment horizontal="center"/>
      <protection/>
    </xf>
    <xf numFmtId="0" fontId="130" fillId="0" borderId="59" xfId="38" applyNumberFormat="1" applyFont="1" applyFill="1" applyBorder="1" applyAlignment="1">
      <alignment horizontal="center"/>
      <protection/>
    </xf>
    <xf numFmtId="0" fontId="130" fillId="0" borderId="60" xfId="38" applyNumberFormat="1" applyFont="1" applyFill="1" applyBorder="1" applyAlignment="1">
      <alignment horizontal="center"/>
      <protection/>
    </xf>
    <xf numFmtId="0" fontId="130" fillId="0" borderId="61" xfId="38" applyNumberFormat="1" applyFont="1" applyFill="1" applyBorder="1" applyAlignment="1">
      <alignment horizontal="center"/>
      <protection/>
    </xf>
    <xf numFmtId="0" fontId="129" fillId="0" borderId="62" xfId="38" applyFont="1" applyFill="1" applyBorder="1" applyAlignment="1">
      <alignment horizontal="center"/>
      <protection/>
    </xf>
    <xf numFmtId="0" fontId="130" fillId="0" borderId="0" xfId="38" applyNumberFormat="1" applyFont="1" applyFill="1" applyBorder="1" applyAlignment="1">
      <alignment horizontal="center"/>
      <protection/>
    </xf>
    <xf numFmtId="0" fontId="130" fillId="0" borderId="0" xfId="0" applyFont="1" applyFill="1" applyAlignment="1">
      <alignment horizontal="center" vertical="center"/>
    </xf>
    <xf numFmtId="0" fontId="130" fillId="0" borderId="63" xfId="38" applyNumberFormat="1" applyFont="1" applyFill="1" applyBorder="1" applyAlignment="1">
      <alignment horizontal="center"/>
      <protection/>
    </xf>
    <xf numFmtId="20" fontId="108" fillId="0" borderId="0" xfId="38" applyNumberFormat="1" applyFont="1" applyFill="1" applyBorder="1" applyAlignment="1">
      <alignment horizontal="center"/>
      <protection/>
    </xf>
    <xf numFmtId="0" fontId="130" fillId="0" borderId="0" xfId="38" applyFont="1" applyFill="1" applyBorder="1" applyAlignment="1">
      <alignment horizontal="center"/>
      <protection/>
    </xf>
    <xf numFmtId="0" fontId="108" fillId="0" borderId="0" xfId="38" applyNumberFormat="1" applyFont="1" applyFill="1" applyBorder="1" applyAlignment="1">
      <alignment horizontal="center"/>
      <protection/>
    </xf>
    <xf numFmtId="0" fontId="108" fillId="0" borderId="64" xfId="38" applyFont="1" applyFill="1" applyBorder="1" applyAlignment="1">
      <alignment horizontal="center"/>
      <protection/>
    </xf>
    <xf numFmtId="0" fontId="130" fillId="0" borderId="65" xfId="38" applyNumberFormat="1" applyFont="1" applyFill="1" applyBorder="1" applyAlignment="1">
      <alignment horizontal="center"/>
      <protection/>
    </xf>
    <xf numFmtId="0" fontId="130" fillId="0" borderId="66" xfId="38" applyNumberFormat="1" applyFont="1" applyFill="1" applyBorder="1" applyAlignment="1">
      <alignment horizontal="center"/>
      <protection/>
    </xf>
    <xf numFmtId="0" fontId="130" fillId="0" borderId="66" xfId="38" applyFont="1" applyFill="1" applyBorder="1" applyAlignment="1">
      <alignment horizontal="center"/>
      <protection/>
    </xf>
    <xf numFmtId="0" fontId="130" fillId="0" borderId="67" xfId="38" applyFont="1" applyFill="1" applyBorder="1" applyAlignment="1">
      <alignment horizontal="center"/>
      <protection/>
    </xf>
    <xf numFmtId="0" fontId="108" fillId="0" borderId="0" xfId="38" applyFont="1" applyFill="1">
      <alignment/>
      <protection/>
    </xf>
    <xf numFmtId="0" fontId="108" fillId="0" borderId="0" xfId="0" applyFont="1" applyFill="1" applyBorder="1" applyAlignment="1">
      <alignment horizontal="center" vertical="center"/>
    </xf>
    <xf numFmtId="0" fontId="108" fillId="0" borderId="0" xfId="38" applyFont="1" applyFill="1" applyBorder="1">
      <alignment/>
      <protection/>
    </xf>
    <xf numFmtId="0" fontId="108" fillId="0" borderId="0" xfId="0" applyFont="1" applyFill="1" applyBorder="1" applyAlignment="1">
      <alignment vertical="center"/>
    </xf>
    <xf numFmtId="0" fontId="108" fillId="0" borderId="15" xfId="38" applyFont="1" applyFill="1" applyBorder="1" applyAlignment="1">
      <alignment horizontal="center"/>
      <protection/>
    </xf>
    <xf numFmtId="0" fontId="108" fillId="0" borderId="23" xfId="38" applyFont="1" applyFill="1" applyBorder="1" applyAlignment="1">
      <alignment horizontal="center"/>
      <protection/>
    </xf>
    <xf numFmtId="0" fontId="108" fillId="0" borderId="22" xfId="38" applyFont="1" applyFill="1" applyBorder="1" applyAlignment="1">
      <alignment horizontal="center"/>
      <protection/>
    </xf>
    <xf numFmtId="20" fontId="108" fillId="0" borderId="22" xfId="38" applyNumberFormat="1" applyFont="1" applyFill="1" applyBorder="1" applyAlignment="1">
      <alignment horizontal="center"/>
      <protection/>
    </xf>
    <xf numFmtId="0" fontId="108" fillId="0" borderId="22" xfId="0" applyFont="1" applyFill="1" applyBorder="1" applyAlignment="1">
      <alignment horizontal="center" vertical="center"/>
    </xf>
    <xf numFmtId="20" fontId="108" fillId="0" borderId="22" xfId="0" applyNumberFormat="1" applyFont="1" applyFill="1" applyBorder="1" applyAlignment="1">
      <alignment horizontal="center" vertical="center"/>
    </xf>
    <xf numFmtId="0" fontId="108" fillId="0" borderId="22" xfId="0" applyFont="1" applyFill="1" applyBorder="1" applyAlignment="1">
      <alignment vertical="center"/>
    </xf>
    <xf numFmtId="20" fontId="108" fillId="0" borderId="15" xfId="38" applyNumberFormat="1" applyFont="1" applyFill="1" applyBorder="1" applyAlignment="1">
      <alignment horizontal="center"/>
      <protection/>
    </xf>
    <xf numFmtId="0" fontId="108" fillId="0" borderId="22" xfId="38" applyFont="1" applyFill="1" applyBorder="1">
      <alignment/>
      <protection/>
    </xf>
    <xf numFmtId="0" fontId="7" fillId="0" borderId="0" xfId="38" applyNumberFormat="1" applyFont="1">
      <alignment/>
      <protection/>
    </xf>
    <xf numFmtId="0" fontId="7" fillId="0" borderId="22" xfId="38" applyNumberFormat="1" applyFont="1" applyBorder="1" applyAlignment="1">
      <alignment horizontal="center"/>
      <protection/>
    </xf>
    <xf numFmtId="0" fontId="7" fillId="0" borderId="0" xfId="38" applyNumberFormat="1" applyFont="1" applyBorder="1">
      <alignment/>
      <protection/>
    </xf>
    <xf numFmtId="0" fontId="83"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6" fillId="0" borderId="0" xfId="0" applyFont="1" applyAlignment="1">
      <alignment vertical="center"/>
    </xf>
    <xf numFmtId="0" fontId="13" fillId="0" borderId="0" xfId="0" applyFont="1" applyAlignment="1">
      <alignment horizontal="center" vertical="center"/>
    </xf>
    <xf numFmtId="0" fontId="108" fillId="13" borderId="15" xfId="38" applyFont="1" applyFill="1" applyBorder="1" applyAlignment="1">
      <alignment horizontal="center"/>
      <protection/>
    </xf>
    <xf numFmtId="0" fontId="108" fillId="13" borderId="23" xfId="38" applyFont="1" applyFill="1" applyBorder="1" applyAlignment="1">
      <alignment horizontal="center"/>
      <protection/>
    </xf>
    <xf numFmtId="0" fontId="108" fillId="13" borderId="22" xfId="38" applyFont="1" applyFill="1" applyBorder="1" applyAlignment="1">
      <alignment horizontal="center"/>
      <protection/>
    </xf>
    <xf numFmtId="20" fontId="108" fillId="13" borderId="22" xfId="38" applyNumberFormat="1" applyFont="1" applyFill="1" applyBorder="1" applyAlignment="1">
      <alignment horizontal="center"/>
      <protection/>
    </xf>
    <xf numFmtId="0" fontId="108" fillId="13" borderId="22" xfId="0" applyFont="1" applyFill="1" applyBorder="1" applyAlignment="1">
      <alignment horizontal="center" vertical="center"/>
    </xf>
    <xf numFmtId="0" fontId="108" fillId="13" borderId="18" xfId="0" applyFont="1" applyFill="1" applyBorder="1" applyAlignment="1">
      <alignment horizontal="center" vertical="center"/>
    </xf>
    <xf numFmtId="0" fontId="108" fillId="13" borderId="22" xfId="0" applyFont="1" applyFill="1" applyBorder="1" applyAlignment="1">
      <alignment vertical="center"/>
    </xf>
    <xf numFmtId="20" fontId="108" fillId="13" borderId="22" xfId="0" applyNumberFormat="1" applyFont="1" applyFill="1" applyBorder="1" applyAlignment="1">
      <alignment horizontal="center" vertical="center"/>
    </xf>
    <xf numFmtId="0" fontId="108" fillId="19" borderId="15" xfId="38" applyFont="1" applyFill="1" applyBorder="1" applyAlignment="1">
      <alignment horizontal="center"/>
      <protection/>
    </xf>
    <xf numFmtId="0" fontId="108" fillId="19" borderId="23" xfId="38" applyFont="1" applyFill="1" applyBorder="1" applyAlignment="1">
      <alignment horizontal="center"/>
      <protection/>
    </xf>
    <xf numFmtId="0" fontId="108" fillId="19" borderId="22" xfId="38" applyFont="1" applyFill="1" applyBorder="1" applyAlignment="1">
      <alignment horizontal="center"/>
      <protection/>
    </xf>
    <xf numFmtId="20" fontId="108" fillId="19" borderId="15" xfId="38" applyNumberFormat="1" applyFont="1" applyFill="1" applyBorder="1" applyAlignment="1">
      <alignment horizontal="center"/>
      <protection/>
    </xf>
    <xf numFmtId="0" fontId="108" fillId="19" borderId="22" xfId="0" applyFont="1" applyFill="1" applyBorder="1" applyAlignment="1">
      <alignment horizontal="center" vertical="center"/>
    </xf>
    <xf numFmtId="0" fontId="108" fillId="19" borderId="0" xfId="0" applyFont="1" applyFill="1" applyAlignment="1">
      <alignment vertical="center"/>
    </xf>
    <xf numFmtId="0" fontId="108" fillId="19" borderId="0" xfId="0" applyFont="1" applyFill="1" applyAlignment="1">
      <alignment horizontal="center" vertical="center"/>
    </xf>
    <xf numFmtId="0" fontId="108" fillId="19" borderId="25" xfId="38" applyFont="1" applyFill="1" applyBorder="1" applyAlignment="1">
      <alignment horizontal="center"/>
      <protection/>
    </xf>
    <xf numFmtId="20" fontId="108" fillId="19" borderId="22" xfId="38" applyNumberFormat="1" applyFont="1" applyFill="1" applyBorder="1" applyAlignment="1">
      <alignment horizontal="center"/>
      <protection/>
    </xf>
    <xf numFmtId="0" fontId="108" fillId="19" borderId="22" xfId="0" applyFont="1" applyFill="1" applyBorder="1" applyAlignment="1">
      <alignment vertical="center"/>
    </xf>
    <xf numFmtId="0" fontId="49" fillId="0" borderId="22" xfId="42" applyFont="1" applyFill="1" applyBorder="1" applyAlignment="1">
      <alignment horizontal="center"/>
      <protection/>
    </xf>
    <xf numFmtId="0" fontId="49" fillId="0" borderId="22" xfId="42" applyFont="1" applyBorder="1" applyAlignment="1">
      <alignment horizontal="center"/>
      <protection/>
    </xf>
    <xf numFmtId="0" fontId="84" fillId="0" borderId="0" xfId="37" applyNumberFormat="1" applyFont="1" applyBorder="1">
      <alignment/>
      <protection/>
    </xf>
    <xf numFmtId="0" fontId="7" fillId="0" borderId="0" xfId="38" applyNumberFormat="1" applyFont="1" applyFill="1">
      <alignment/>
      <protection/>
    </xf>
    <xf numFmtId="0" fontId="1" fillId="0" borderId="0" xfId="43" applyFont="1">
      <alignment/>
      <protection/>
    </xf>
    <xf numFmtId="0" fontId="1" fillId="0" borderId="22" xfId="43" applyFont="1" applyBorder="1" applyAlignment="1">
      <alignment horizontal="center" vertical="center"/>
      <protection/>
    </xf>
    <xf numFmtId="0" fontId="64" fillId="0" borderId="22" xfId="38" applyNumberFormat="1" applyFont="1" applyBorder="1" applyAlignment="1">
      <alignment horizontal="center" vertical="center"/>
      <protection/>
    </xf>
    <xf numFmtId="0" fontId="64" fillId="0" borderId="22" xfId="38" applyNumberFormat="1" applyFont="1" applyBorder="1" applyAlignment="1">
      <alignment horizontal="center"/>
      <protection/>
    </xf>
    <xf numFmtId="0" fontId="1" fillId="0" borderId="0" xfId="43" applyFont="1" applyAlignment="1">
      <alignment horizontal="center"/>
      <protection/>
    </xf>
    <xf numFmtId="0" fontId="42" fillId="0" borderId="0" xfId="42" applyFont="1" applyAlignment="1">
      <alignment horizontal="center"/>
      <protection/>
    </xf>
    <xf numFmtId="0" fontId="19" fillId="0" borderId="22" xfId="37" applyNumberFormat="1" applyFont="1" applyBorder="1" applyAlignment="1">
      <alignment horizontal="center"/>
      <protection/>
    </xf>
    <xf numFmtId="0" fontId="43" fillId="0" borderId="27" xfId="42" applyFont="1" applyBorder="1" applyAlignment="1">
      <alignment horizontal="center"/>
      <protection/>
    </xf>
    <xf numFmtId="0" fontId="37" fillId="0" borderId="13" xfId="42" applyFont="1" applyBorder="1" applyAlignment="1">
      <alignment horizontal="center"/>
      <protection/>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36" fillId="0" borderId="0" xfId="37" applyNumberFormat="1" applyFont="1" applyBorder="1" applyAlignment="1">
      <alignment horizontal="left"/>
      <protection/>
    </xf>
    <xf numFmtId="0" fontId="7" fillId="0" borderId="0" xfId="37" applyNumberFormat="1" applyFont="1" applyBorder="1" applyAlignment="1">
      <alignment horizontal="right"/>
      <protection/>
    </xf>
    <xf numFmtId="0" fontId="7" fillId="0" borderId="22" xfId="38" applyNumberFormat="1" applyFont="1" applyBorder="1" applyAlignment="1" quotePrefix="1">
      <alignment horizontal="center"/>
      <protection/>
    </xf>
    <xf numFmtId="0" fontId="7" fillId="0" borderId="0" xfId="38" applyNumberFormat="1" applyFont="1" applyBorder="1" quotePrefix="1">
      <alignment/>
      <protection/>
    </xf>
    <xf numFmtId="0" fontId="7" fillId="46" borderId="22" xfId="37" applyNumberFormat="1" applyFont="1" applyFill="1" applyBorder="1">
      <alignment/>
      <protection/>
    </xf>
    <xf numFmtId="0" fontId="7" fillId="46" borderId="22" xfId="37" applyNumberFormat="1" applyFont="1" applyFill="1" applyBorder="1" applyAlignment="1">
      <alignment horizontal="left"/>
      <protection/>
    </xf>
    <xf numFmtId="0" fontId="7" fillId="0" borderId="0" xfId="42" applyFont="1" applyAlignment="1">
      <alignment/>
      <protection/>
    </xf>
    <xf numFmtId="0" fontId="66" fillId="0" borderId="0" xfId="0" applyFont="1" applyBorder="1" applyAlignment="1">
      <alignment horizontal="center"/>
    </xf>
    <xf numFmtId="0" fontId="42" fillId="0" borderId="0" xfId="0" applyFont="1" applyBorder="1" applyAlignment="1">
      <alignment horizontal="center"/>
    </xf>
    <xf numFmtId="0" fontId="67" fillId="0" borderId="0" xfId="0" applyFont="1" applyBorder="1" applyAlignment="1">
      <alignment vertical="center"/>
    </xf>
    <xf numFmtId="0" fontId="37" fillId="0" borderId="28" xfId="42" applyFont="1" applyFill="1" applyBorder="1">
      <alignment/>
      <protection/>
    </xf>
    <xf numFmtId="0" fontId="37" fillId="0" borderId="27" xfId="42" applyFont="1" applyFill="1" applyBorder="1">
      <alignment/>
      <protection/>
    </xf>
    <xf numFmtId="0" fontId="37" fillId="0" borderId="16" xfId="42" applyFont="1" applyBorder="1">
      <alignment/>
      <protection/>
    </xf>
    <xf numFmtId="0" fontId="108" fillId="45" borderId="22" xfId="0" applyFont="1" applyFill="1" applyBorder="1" applyAlignment="1">
      <alignment horizontal="center" vertical="center"/>
    </xf>
    <xf numFmtId="0" fontId="108" fillId="45" borderId="22" xfId="38" applyFont="1" applyFill="1" applyBorder="1" applyAlignment="1">
      <alignment horizontal="center"/>
      <protection/>
    </xf>
    <xf numFmtId="0" fontId="127" fillId="19" borderId="22" xfId="38" applyFont="1" applyFill="1" applyBorder="1" applyAlignment="1">
      <alignment horizontal="center"/>
      <protection/>
    </xf>
    <xf numFmtId="0" fontId="108" fillId="19" borderId="22" xfId="38" applyFont="1" applyFill="1" applyBorder="1">
      <alignment/>
      <protection/>
    </xf>
    <xf numFmtId="20" fontId="108" fillId="19" borderId="22" xfId="0" applyNumberFormat="1" applyFont="1" applyFill="1" applyBorder="1" applyAlignment="1">
      <alignment horizontal="center" vertical="center"/>
    </xf>
    <xf numFmtId="0" fontId="86" fillId="0" borderId="22" xfId="37" applyNumberFormat="1" applyFont="1" applyBorder="1" applyAlignment="1">
      <alignment horizontal="left"/>
      <protection/>
    </xf>
    <xf numFmtId="0" fontId="43" fillId="0" borderId="22" xfId="42" applyFont="1" applyBorder="1" applyAlignment="1">
      <alignment horizontal="center" vertical="center"/>
      <protection/>
    </xf>
    <xf numFmtId="0" fontId="65" fillId="0" borderId="0" xfId="38" applyNumberFormat="1" applyFont="1" applyAlignment="1">
      <alignment horizontal="left"/>
      <protection/>
    </xf>
    <xf numFmtId="0" fontId="7" fillId="0" borderId="0" xfId="38" applyNumberFormat="1" applyFont="1" applyAlignment="1">
      <alignment horizontal="left"/>
      <protection/>
    </xf>
    <xf numFmtId="185" fontId="7" fillId="0" borderId="0" xfId="38" applyNumberFormat="1" applyFont="1" applyAlignment="1">
      <alignment horizontal="left"/>
      <protection/>
    </xf>
    <xf numFmtId="0" fontId="65" fillId="0" borderId="0" xfId="38" applyNumberFormat="1" applyFont="1" applyBorder="1" applyAlignment="1">
      <alignment horizontal="left"/>
      <protection/>
    </xf>
    <xf numFmtId="0" fontId="65" fillId="0" borderId="0" xfId="38" applyNumberFormat="1" applyFont="1">
      <alignment/>
      <protection/>
    </xf>
    <xf numFmtId="0" fontId="7" fillId="0" borderId="22" xfId="38" applyNumberFormat="1" applyFont="1" applyBorder="1" applyAlignment="1">
      <alignment horizontal="left"/>
      <protection/>
    </xf>
    <xf numFmtId="0" fontId="65" fillId="0" borderId="22" xfId="38" applyNumberFormat="1" applyFont="1" applyBorder="1" applyAlignment="1">
      <alignment horizontal="left"/>
      <protection/>
    </xf>
    <xf numFmtId="0" fontId="7" fillId="0" borderId="23" xfId="37" applyNumberFormat="1" applyFont="1" applyFill="1" applyBorder="1" applyAlignment="1">
      <alignment horizontal="center"/>
      <protection/>
    </xf>
    <xf numFmtId="0" fontId="33" fillId="0" borderId="0" xfId="0" applyFont="1" applyAlignment="1">
      <alignment horizontal="center" vertical="center"/>
    </xf>
    <xf numFmtId="0" fontId="15" fillId="0" borderId="22" xfId="37" applyNumberFormat="1" applyFont="1" applyBorder="1" applyAlignment="1">
      <alignment horizontal="center"/>
      <protection/>
    </xf>
    <xf numFmtId="0" fontId="15" fillId="0" borderId="24" xfId="37" applyNumberFormat="1" applyFont="1" applyBorder="1" applyAlignment="1">
      <alignment horizontal="center"/>
      <protection/>
    </xf>
    <xf numFmtId="0" fontId="15" fillId="0" borderId="68" xfId="37" applyNumberFormat="1" applyFont="1" applyBorder="1" applyAlignment="1">
      <alignment horizontal="center"/>
      <protection/>
    </xf>
    <xf numFmtId="0" fontId="128" fillId="0" borderId="13" xfId="38" applyFont="1" applyFill="1" applyBorder="1" applyAlignment="1">
      <alignment horizontal="center"/>
      <protection/>
    </xf>
    <xf numFmtId="0" fontId="108" fillId="13" borderId="24" xfId="38" applyFont="1" applyFill="1" applyBorder="1" applyAlignment="1">
      <alignment horizontal="center"/>
      <protection/>
    </xf>
    <xf numFmtId="0" fontId="108" fillId="13" borderId="68" xfId="38" applyFont="1" applyFill="1" applyBorder="1" applyAlignment="1">
      <alignment horizontal="center"/>
      <protection/>
    </xf>
    <xf numFmtId="0" fontId="108" fillId="13" borderId="25" xfId="38" applyFont="1" applyFill="1" applyBorder="1" applyAlignment="1">
      <alignment horizontal="center"/>
      <protection/>
    </xf>
    <xf numFmtId="0" fontId="108" fillId="19" borderId="24" xfId="38" applyFont="1" applyFill="1" applyBorder="1" applyAlignment="1">
      <alignment horizontal="center"/>
      <protection/>
    </xf>
    <xf numFmtId="0" fontId="108" fillId="19" borderId="68" xfId="38" applyFont="1" applyFill="1" applyBorder="1" applyAlignment="1">
      <alignment horizontal="center"/>
      <protection/>
    </xf>
    <xf numFmtId="0" fontId="108" fillId="19" borderId="25" xfId="38" applyFont="1" applyFill="1" applyBorder="1" applyAlignment="1">
      <alignment horizontal="center"/>
      <protection/>
    </xf>
    <xf numFmtId="0" fontId="108" fillId="0" borderId="24" xfId="38" applyFont="1" applyFill="1" applyBorder="1" applyAlignment="1">
      <alignment horizontal="center"/>
      <protection/>
    </xf>
    <xf numFmtId="0" fontId="108" fillId="0" borderId="68" xfId="38" applyFont="1" applyFill="1" applyBorder="1" applyAlignment="1">
      <alignment horizontal="center"/>
      <protection/>
    </xf>
    <xf numFmtId="0" fontId="108" fillId="0" borderId="25" xfId="38" applyFont="1" applyFill="1" applyBorder="1" applyAlignment="1">
      <alignment horizontal="center"/>
      <protection/>
    </xf>
    <xf numFmtId="0" fontId="128" fillId="0" borderId="0" xfId="38" applyFont="1" applyFill="1" applyBorder="1" applyAlignment="1">
      <alignment horizontal="center"/>
      <protection/>
    </xf>
    <xf numFmtId="0" fontId="108" fillId="0" borderId="0" xfId="38" applyFont="1" applyFill="1" applyBorder="1" applyAlignment="1">
      <alignment horizontal="center"/>
      <protection/>
    </xf>
    <xf numFmtId="0" fontId="20" fillId="0" borderId="0" xfId="0" applyNumberFormat="1" applyFont="1" applyBorder="1" applyAlignment="1">
      <alignment horizontal="left" vertical="center"/>
    </xf>
    <xf numFmtId="0" fontId="7" fillId="0" borderId="0" xfId="37" applyNumberFormat="1" applyFont="1" applyBorder="1" applyAlignment="1">
      <alignment horizontal="left"/>
      <protection/>
    </xf>
    <xf numFmtId="49" fontId="44" fillId="0" borderId="27" xfId="42" applyNumberFormat="1" applyFont="1" applyFill="1" applyBorder="1" applyAlignment="1">
      <alignment horizontal="left"/>
      <protection/>
    </xf>
  </cellXfs>
  <cellStyles count="74">
    <cellStyle name="Normal" xfId="0"/>
    <cellStyle name="?"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 3" xfId="35"/>
    <cellStyle name="一般 3 2" xfId="36"/>
    <cellStyle name="一般_LCSDCup_Information" xfId="37"/>
    <cellStyle name="一般_LCSDCup_Information 2" xfId="38"/>
    <cellStyle name="一般_LCSDCup_Information_2005LCSD INFORMATION" xfId="39"/>
    <cellStyle name="一般_LCSDCup_Information_2005LCSD INFORMATION_INFORMATION OF GC2_2013" xfId="40"/>
    <cellStyle name="一般_LCSDCup_Information_2005LCSD INFORMATION_INFORMATION OF LCSD 2012" xfId="41"/>
    <cellStyle name="一般_MEN_32_To8" xfId="42"/>
    <cellStyle name="一般_MEN_32_To8 2" xfId="43"/>
    <cellStyle name="Comma"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連結的儲存格" xfId="54"/>
    <cellStyle name="備註" xfId="55"/>
    <cellStyle name="Hyperlink" xfId="56"/>
    <cellStyle name="㽎㼿" xfId="57"/>
    <cellStyle name="㽎㼿㼿㼿㼿㼿?" xfId="58"/>
    <cellStyle name="㽎㼿㼿㼿㼿㼿? 2" xfId="59"/>
    <cellStyle name="㽎㼿㼿㼿㼿㼿㼿㼿㼿㼿㼿" xfId="60"/>
    <cellStyle name="㽎㼿㼿㼿㼿㼿㼿㼿㼿㼿㼿 2" xfId="61"/>
    <cellStyle name="㽎㼿㼿㼿㼿㼿㼿㼿㼿㼿㼿㼿㼿㼿㼿㼿㼿㼿㼿㼿㼿?" xfId="62"/>
    <cellStyle name="㽎㼿㼿㼿㼿㼿㼿㼿㼿㼿㼿㼿㼿㼿㼿㼿㼿㼿㼿㼿㼿㼿㼿㼿㼿㼿㼿㼿㼿㼿㼿㼿㼿" xfId="63"/>
    <cellStyle name="說明文字" xfId="64"/>
    <cellStyle name="輔色1" xfId="65"/>
    <cellStyle name="輔色2" xfId="66"/>
    <cellStyle name="輔色3" xfId="67"/>
    <cellStyle name="輔色4" xfId="68"/>
    <cellStyle name="輔色5" xfId="69"/>
    <cellStyle name="輔色6" xfId="70"/>
    <cellStyle name="標題" xfId="71"/>
    <cellStyle name="標題 1" xfId="72"/>
    <cellStyle name="標題 2" xfId="73"/>
    <cellStyle name="標題 3" xfId="74"/>
    <cellStyle name="標題 4" xfId="75"/>
    <cellStyle name="輸入" xfId="76"/>
    <cellStyle name="輸出" xfId="77"/>
    <cellStyle name="㼿" xfId="78"/>
    <cellStyle name="㼿?" xfId="79"/>
    <cellStyle name="㼿㼿" xfId="80"/>
    <cellStyle name="㼿㼿?" xfId="81"/>
    <cellStyle name="㼿㼿㼿" xfId="82"/>
    <cellStyle name="㼿㼿㼿㼿?" xfId="83"/>
    <cellStyle name="㼿㼿㼿㼿? 2" xfId="84"/>
    <cellStyle name="檢查儲存格" xfId="85"/>
    <cellStyle name="壞" xfId="86"/>
    <cellStyle name="警告文字"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6</xdr:row>
      <xdr:rowOff>0</xdr:rowOff>
    </xdr:from>
    <xdr:to>
      <xdr:col>5</xdr:col>
      <xdr:colOff>238125</xdr:colOff>
      <xdr:row>6</xdr:row>
      <xdr:rowOff>0</xdr:rowOff>
    </xdr:to>
    <xdr:sp>
      <xdr:nvSpPr>
        <xdr:cNvPr id="1" name="Text Box 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2" name="Text Box 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 name="Text Box 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 name="Text Box 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 name="Text Box 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6" name="Text Box 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 name="Text Box 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 name="Text Box 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 name="Text Box 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0" name="Text Box 10"/>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 name="Text Box 1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 name="Text Box 12"/>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 name="Text Box 1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4" name="Text Box 14"/>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5" name="Text Box 1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6" name="Text Box 16"/>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7" name="Text Box 1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8" name="Text Box 18"/>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9" name="Text Box 1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0" name="Text Box 20"/>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1" name="Text Box 2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22" name="Text Box 2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3" name="Text Box 2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4" name="Text Box 2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5" name="Text Box 2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26" name="Text Box 2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7" name="Text Box 2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8" name="Text Box 2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29" name="Text Box 2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30" name="Text Box 30"/>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1" name="Text Box 3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2" name="Text Box 32"/>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3" name="Text Box 3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34" name="Text Box 34"/>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5" name="Text Box 3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6" name="Text Box 36"/>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7" name="Text Box 3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38" name="Text Box 38"/>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39" name="Text Box 3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0" name="Text Box 40"/>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1" name="Text Box 4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42" name="Text Box 4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3" name="Text Box 4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4" name="Text Box 4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5" name="Text Box 4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46" name="Text Box 4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7" name="Text Box 4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8" name="Text Box 4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49" name="Text Box 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50" name="Text Box 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1" name="Text Box 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2" name="Text Box 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3" name="Text Box 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54" name="Text Box 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5" name="Text Box 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6" name="Text Box 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7" name="Text Box 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58" name="Text Box 10"/>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59" name="Text Box 1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0" name="Text Box 12"/>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1" name="Text Box 1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62" name="Text Box 14"/>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3" name="Text Box 1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4" name="Text Box 16"/>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5" name="Text Box 1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66" name="Text Box 18"/>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7" name="Text Box 1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8" name="Text Box 20"/>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69" name="Text Box 2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70" name="Text Box 2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1" name="Text Box 2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2" name="Text Box 2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3" name="Text Box 2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74" name="Text Box 2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5" name="Text Box 2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6" name="Text Box 2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7" name="Text Box 2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78" name="Text Box 30"/>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79" name="Text Box 3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0" name="Text Box 32"/>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1" name="Text Box 3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82" name="Text Box 34"/>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3" name="Text Box 3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4" name="Text Box 36"/>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5" name="Text Box 3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86" name="Text Box 38"/>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7" name="Text Box 3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8" name="Text Box 40"/>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89" name="Text Box 4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90" name="Text Box 4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1" name="Text Box 4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2" name="Text Box 4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3" name="Text Box 4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94" name="Text Box 4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5" name="Text Box 4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6" name="Text Box 4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7" name="Text Box 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98" name="Text Box 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99" name="Text Box 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0" name="Text Box 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1" name="Text Box 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02" name="Text Box 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3" name="Text Box 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4" name="Text Box 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5" name="Text Box 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06" name="Text Box 10"/>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7" name="Text Box 1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8" name="Text Box 12"/>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09" name="Text Box 1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10" name="Text Box 14"/>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1" name="Text Box 1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2" name="Text Box 16"/>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3" name="Text Box 1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14" name="Text Box 18"/>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5" name="Text Box 1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6" name="Text Box 20"/>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7" name="Text Box 2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18" name="Text Box 2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19" name="Text Box 2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0" name="Text Box 2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1" name="Text Box 2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22" name="Text Box 2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3" name="Text Box 2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4" name="Text Box 2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5" name="Text Box 2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26" name="Text Box 30"/>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7" name="Text Box 3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8" name="Text Box 32"/>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29" name="Text Box 3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30" name="Text Box 34"/>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1" name="Text Box 3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2" name="Text Box 36"/>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3" name="Text Box 3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34" name="Text Box 38"/>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5" name="Text Box 39"/>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6" name="Text Box 40"/>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7" name="Text Box 41"/>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38" name="Text Box 42"/>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39" name="Text Box 43"/>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40" name="Text Box 44"/>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41" name="Text Box 45"/>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2</xdr:col>
      <xdr:colOff>0</xdr:colOff>
      <xdr:row>5</xdr:row>
      <xdr:rowOff>219075</xdr:rowOff>
    </xdr:from>
    <xdr:to>
      <xdr:col>2</xdr:col>
      <xdr:colOff>0</xdr:colOff>
      <xdr:row>5</xdr:row>
      <xdr:rowOff>219075</xdr:rowOff>
    </xdr:to>
    <xdr:sp>
      <xdr:nvSpPr>
        <xdr:cNvPr id="142" name="Text Box 46"/>
        <xdr:cNvSpPr txBox="1">
          <a:spLocks noChangeArrowheads="1"/>
        </xdr:cNvSpPr>
      </xdr:nvSpPr>
      <xdr:spPr>
        <a:xfrm>
          <a:off x="9163050" y="1562100"/>
          <a:ext cx="0"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43" name="Text Box 47"/>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twoCellAnchor>
    <xdr:from>
      <xdr:col>4</xdr:col>
      <xdr:colOff>409575</xdr:colOff>
      <xdr:row>6</xdr:row>
      <xdr:rowOff>0</xdr:rowOff>
    </xdr:from>
    <xdr:to>
      <xdr:col>5</xdr:col>
      <xdr:colOff>238125</xdr:colOff>
      <xdr:row>6</xdr:row>
      <xdr:rowOff>0</xdr:rowOff>
    </xdr:to>
    <xdr:sp>
      <xdr:nvSpPr>
        <xdr:cNvPr id="144" name="Text Box 48"/>
        <xdr:cNvSpPr txBox="1">
          <a:spLocks noChangeArrowheads="1"/>
        </xdr:cNvSpPr>
      </xdr:nvSpPr>
      <xdr:spPr>
        <a:xfrm>
          <a:off x="10925175" y="1562100"/>
          <a:ext cx="504825" cy="0"/>
        </a:xfrm>
        <a:prstGeom prst="rect">
          <a:avLst/>
        </a:prstGeom>
        <a:noFill/>
        <a:ln w="9525" cmpd="sng">
          <a:noFill/>
        </a:ln>
      </xdr:spPr>
      <xdr:txBody>
        <a:bodyPr vertOverflow="clip" wrap="square" vert="wordArtVertRtl"/>
        <a:p>
          <a:pPr algn="l">
            <a:defRPr/>
          </a:pPr>
          <a:r>
            <a:rPr lang="en-US" cap="none" sz="14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BAHK_TKT\share\Documents%20and%20Settings\djchrisilver\My%20Documents\Downloads\Documents%20and%20Settings\djchrisilver\&#26700;&#38754;\2011-8%20competition\m\2012%20lcsd\ORMATION%20OF%20LCSD%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須知"/>
      <sheetName val="MAFormat"/>
      <sheetName val="MBFormat"/>
      <sheetName val="MD"/>
      <sheetName val="男甲賽程 "/>
      <sheetName val="男乙賽程"/>
      <sheetName val="WAFormat"/>
      <sheetName val="WBFormat"/>
      <sheetName val="WD"/>
      <sheetName val="女甲賽程"/>
      <sheetName val="女乙賽程"/>
      <sheetName val="TT"/>
    </sheetNames>
    <sheetDataSet>
      <sheetData sheetId="3">
        <row r="6">
          <cell r="B6" t="str">
            <v>A1</v>
          </cell>
          <cell r="C6">
            <v>1</v>
          </cell>
          <cell r="D6" t="str">
            <v>Oakley @ DOS</v>
          </cell>
          <cell r="E6" t="str">
            <v>黃俊偉</v>
          </cell>
          <cell r="F6">
            <v>120</v>
          </cell>
          <cell r="G6" t="str">
            <v>黃冠邦</v>
          </cell>
          <cell r="H6">
            <v>120</v>
          </cell>
        </row>
        <row r="7">
          <cell r="B7" t="str">
            <v>B1</v>
          </cell>
          <cell r="C7">
            <v>2</v>
          </cell>
          <cell r="D7" t="str">
            <v>SCAA WHITE</v>
          </cell>
          <cell r="E7" t="str">
            <v>李佳魯</v>
          </cell>
          <cell r="F7">
            <v>112.5</v>
          </cell>
          <cell r="G7" t="str">
            <v>徐錦龍</v>
          </cell>
          <cell r="H7">
            <v>111</v>
          </cell>
        </row>
        <row r="8">
          <cell r="B8" t="str">
            <v>C1</v>
          </cell>
          <cell r="C8">
            <v>3</v>
          </cell>
          <cell r="D8">
            <v>1988</v>
          </cell>
          <cell r="E8" t="str">
            <v>張富鍵</v>
          </cell>
          <cell r="F8">
            <v>103.5</v>
          </cell>
          <cell r="G8" t="str">
            <v>莊紀來</v>
          </cell>
          <cell r="H8">
            <v>103.5</v>
          </cell>
        </row>
        <row r="9">
          <cell r="B9" t="str">
            <v>D1</v>
          </cell>
          <cell r="C9">
            <v>4</v>
          </cell>
          <cell r="D9" t="str">
            <v>scaa-blue</v>
          </cell>
          <cell r="E9" t="str">
            <v>鄧耀文</v>
          </cell>
          <cell r="F9">
            <v>85.5</v>
          </cell>
          <cell r="G9" t="str">
            <v>余天樂</v>
          </cell>
          <cell r="H9">
            <v>85.5</v>
          </cell>
        </row>
        <row r="10">
          <cell r="B10" t="str">
            <v>E1</v>
          </cell>
          <cell r="C10">
            <v>5</v>
          </cell>
          <cell r="D10" t="str">
            <v>HKIEd</v>
          </cell>
          <cell r="E10" t="str">
            <v>杜顯陞</v>
          </cell>
          <cell r="F10">
            <v>75</v>
          </cell>
          <cell r="G10" t="str">
            <v>潘卓爾</v>
          </cell>
          <cell r="H10">
            <v>75</v>
          </cell>
        </row>
        <row r="11">
          <cell r="B11" t="str">
            <v>F1</v>
          </cell>
          <cell r="C11">
            <v>6</v>
          </cell>
          <cell r="D11" t="str">
            <v>Alps - Elite </v>
          </cell>
          <cell r="E11" t="str">
            <v>廖樞麒</v>
          </cell>
          <cell r="F11">
            <v>48</v>
          </cell>
          <cell r="G11" t="str">
            <v>余瑞琨 </v>
          </cell>
          <cell r="H11">
            <v>100.5</v>
          </cell>
        </row>
        <row r="12">
          <cell r="B12" t="str">
            <v>G1</v>
          </cell>
          <cell r="C12">
            <v>7</v>
          </cell>
          <cell r="D12" t="str">
            <v>ALPS - 大成</v>
          </cell>
          <cell r="E12" t="str">
            <v>鍾成輝</v>
          </cell>
          <cell r="F12">
            <v>72</v>
          </cell>
          <cell r="G12" t="str">
            <v>郭永輝</v>
          </cell>
          <cell r="H12">
            <v>72</v>
          </cell>
        </row>
        <row r="13">
          <cell r="B13">
            <v>0</v>
          </cell>
          <cell r="C13">
            <v>8</v>
          </cell>
          <cell r="D13" t="str">
            <v>仁二</v>
          </cell>
          <cell r="E13" t="str">
            <v>林靖皓</v>
          </cell>
          <cell r="F13">
            <v>69</v>
          </cell>
          <cell r="G13" t="str">
            <v>黃嘉潤</v>
          </cell>
          <cell r="H13">
            <v>69</v>
          </cell>
        </row>
        <row r="14">
          <cell r="B14">
            <v>0</v>
          </cell>
          <cell r="C14">
            <v>9</v>
          </cell>
          <cell r="D14" t="str">
            <v>思豪</v>
          </cell>
          <cell r="E14" t="str">
            <v>程文達</v>
          </cell>
          <cell r="F14">
            <v>49.5</v>
          </cell>
          <cell r="G14" t="str">
            <v>謝思豪</v>
          </cell>
          <cell r="H14">
            <v>88.5</v>
          </cell>
        </row>
        <row r="15">
          <cell r="B15" t="str">
            <v>G2</v>
          </cell>
          <cell r="C15">
            <v>10</v>
          </cell>
          <cell r="D15" t="str">
            <v>We r Angry</v>
          </cell>
          <cell r="E15" t="str">
            <v>伍鍵邦</v>
          </cell>
          <cell r="F15">
            <v>66</v>
          </cell>
          <cell r="G15" t="str">
            <v>許文威</v>
          </cell>
          <cell r="H15">
            <v>63</v>
          </cell>
        </row>
        <row r="16">
          <cell r="B16" t="str">
            <v>F2</v>
          </cell>
          <cell r="C16">
            <v>11</v>
          </cell>
          <cell r="D16" t="str">
            <v>長洲工業</v>
          </cell>
          <cell r="E16" t="str">
            <v>何卓昇</v>
          </cell>
          <cell r="F16">
            <v>52.5</v>
          </cell>
          <cell r="G16" t="str">
            <v>陳漢傑</v>
          </cell>
          <cell r="H16">
            <v>52.5</v>
          </cell>
        </row>
        <row r="17">
          <cell r="B17" t="str">
            <v>E2</v>
          </cell>
          <cell r="C17">
            <v>12</v>
          </cell>
          <cell r="D17" t="str">
            <v>紅藍</v>
          </cell>
          <cell r="E17" t="str">
            <v>蔡偉傑</v>
          </cell>
          <cell r="F17">
            <v>78</v>
          </cell>
          <cell r="G17" t="str">
            <v>黃偉熙</v>
          </cell>
          <cell r="H17">
            <v>24</v>
          </cell>
        </row>
        <row r="18">
          <cell r="B18" t="str">
            <v>D2</v>
          </cell>
          <cell r="C18">
            <v>13</v>
          </cell>
          <cell r="D18" t="str">
            <v>HELLO</v>
          </cell>
          <cell r="E18" t="str">
            <v>李智恒</v>
          </cell>
          <cell r="F18">
            <v>57</v>
          </cell>
          <cell r="G18" t="str">
            <v>梁焯垣</v>
          </cell>
          <cell r="H18">
            <v>30</v>
          </cell>
        </row>
        <row r="19">
          <cell r="B19" t="str">
            <v>C2</v>
          </cell>
          <cell r="C19">
            <v>14</v>
          </cell>
          <cell r="D19" t="str">
            <v>柏琦</v>
          </cell>
          <cell r="E19" t="str">
            <v>林柏均</v>
          </cell>
          <cell r="F19">
            <v>84</v>
          </cell>
          <cell r="G19" t="str">
            <v>林肇琦</v>
          </cell>
          <cell r="H19">
            <v>0</v>
          </cell>
        </row>
        <row r="20">
          <cell r="B20" t="str">
            <v>B2</v>
          </cell>
          <cell r="C20">
            <v>15</v>
          </cell>
          <cell r="D20" t="str">
            <v>Siu</v>
          </cell>
          <cell r="E20" t="str">
            <v>林仲軒</v>
          </cell>
          <cell r="F20">
            <v>75</v>
          </cell>
          <cell r="G20" t="str">
            <v>陳志威</v>
          </cell>
          <cell r="H20">
            <v>0</v>
          </cell>
        </row>
        <row r="21">
          <cell r="B21" t="str">
            <v>A2</v>
          </cell>
          <cell r="C21">
            <v>16</v>
          </cell>
          <cell r="D21" t="str">
            <v>隨心</v>
          </cell>
          <cell r="E21" t="str">
            <v>李霆峯</v>
          </cell>
          <cell r="F21">
            <v>36</v>
          </cell>
          <cell r="G21" t="str">
            <v>林永豪</v>
          </cell>
          <cell r="H21">
            <v>36</v>
          </cell>
        </row>
        <row r="22">
          <cell r="B22">
            <v>0</v>
          </cell>
          <cell r="C22">
            <v>17</v>
          </cell>
          <cell r="D22" t="str">
            <v>南華</v>
          </cell>
          <cell r="E22" t="str">
            <v>王龍</v>
          </cell>
          <cell r="F22">
            <v>30</v>
          </cell>
          <cell r="G22" t="str">
            <v>杜式樂</v>
          </cell>
          <cell r="H22">
            <v>30</v>
          </cell>
        </row>
        <row r="23">
          <cell r="B23">
            <v>0</v>
          </cell>
          <cell r="C23">
            <v>18</v>
          </cell>
          <cell r="D23" t="str">
            <v>律己嚴</v>
          </cell>
          <cell r="E23" t="str">
            <v>李偉邦</v>
          </cell>
          <cell r="F23">
            <v>30</v>
          </cell>
          <cell r="G23" t="str">
            <v>歐陽兆昕</v>
          </cell>
          <cell r="H23">
            <v>30</v>
          </cell>
        </row>
        <row r="24">
          <cell r="B24">
            <v>0</v>
          </cell>
          <cell r="C24">
            <v>19</v>
          </cell>
          <cell r="D24" t="str">
            <v>停賽</v>
          </cell>
          <cell r="E24" t="str">
            <v>古顯庭</v>
          </cell>
          <cell r="F24">
            <v>45</v>
          </cell>
          <cell r="G24" t="str">
            <v>蔡文昇</v>
          </cell>
          <cell r="H24">
            <v>15</v>
          </cell>
        </row>
        <row r="25">
          <cell r="B25">
            <v>0</v>
          </cell>
          <cell r="C25">
            <v>20</v>
          </cell>
          <cell r="D25" t="str">
            <v>SCAA  CT</v>
          </cell>
          <cell r="E25" t="str">
            <v>李家俊</v>
          </cell>
          <cell r="F25">
            <v>51</v>
          </cell>
          <cell r="G25" t="str">
            <v>胡俊冬</v>
          </cell>
          <cell r="H25">
            <v>9</v>
          </cell>
        </row>
        <row r="26">
          <cell r="B26" t="str">
            <v>E3</v>
          </cell>
          <cell r="C26">
            <v>21</v>
          </cell>
          <cell r="D26" t="str">
            <v>Volleyfever</v>
          </cell>
          <cell r="E26" t="str">
            <v>簡溢傑</v>
          </cell>
          <cell r="F26">
            <v>36</v>
          </cell>
          <cell r="G26" t="str">
            <v>吳鰹鳚</v>
          </cell>
          <cell r="H26">
            <v>18</v>
          </cell>
        </row>
        <row r="27">
          <cell r="B27" t="str">
            <v>F3</v>
          </cell>
          <cell r="C27">
            <v>22</v>
          </cell>
          <cell r="D27" t="str">
            <v>No idea</v>
          </cell>
          <cell r="E27" t="str">
            <v>黃溢隆</v>
          </cell>
          <cell r="F27">
            <v>51</v>
          </cell>
          <cell r="G27" t="str">
            <v>Raphael Holzer</v>
          </cell>
          <cell r="H27">
            <v>0</v>
          </cell>
        </row>
        <row r="28">
          <cell r="B28" t="str">
            <v>G3</v>
          </cell>
          <cell r="C28">
            <v>23</v>
          </cell>
          <cell r="D28" t="str">
            <v>吾煜德</v>
          </cell>
          <cell r="E28" t="str">
            <v>黃德賢</v>
          </cell>
          <cell r="F28">
            <v>0</v>
          </cell>
          <cell r="G28" t="str">
            <v>張煜俊</v>
          </cell>
          <cell r="H28">
            <v>36</v>
          </cell>
        </row>
        <row r="29">
          <cell r="B29" t="str">
            <v>H3</v>
          </cell>
          <cell r="C29">
            <v>24</v>
          </cell>
          <cell r="D29" t="str">
            <v>ALDA</v>
          </cell>
          <cell r="E29" t="str">
            <v>麥穎賢</v>
          </cell>
          <cell r="F29">
            <v>12</v>
          </cell>
          <cell r="G29" t="str">
            <v>廖俊杰</v>
          </cell>
          <cell r="H29">
            <v>21</v>
          </cell>
        </row>
        <row r="30">
          <cell r="B30" t="str">
            <v>H4</v>
          </cell>
          <cell r="C30">
            <v>25</v>
          </cell>
          <cell r="D30" t="str">
            <v>SLD2</v>
          </cell>
          <cell r="E30" t="str">
            <v>劉焯霆</v>
          </cell>
          <cell r="F30">
            <v>12</v>
          </cell>
          <cell r="G30" t="str">
            <v>丘至剛</v>
          </cell>
          <cell r="H30">
            <v>18</v>
          </cell>
        </row>
        <row r="31">
          <cell r="B31" t="str">
            <v>G4</v>
          </cell>
          <cell r="C31">
            <v>26</v>
          </cell>
          <cell r="D31" t="str">
            <v>青年B</v>
          </cell>
          <cell r="E31" t="str">
            <v>李梓恆</v>
          </cell>
          <cell r="F31">
            <v>15</v>
          </cell>
          <cell r="G31" t="str">
            <v>廖家勤</v>
          </cell>
          <cell r="H31">
            <v>12</v>
          </cell>
        </row>
        <row r="32">
          <cell r="B32" t="str">
            <v>F4</v>
          </cell>
          <cell r="C32">
            <v>27</v>
          </cell>
          <cell r="D32" t="str">
            <v>青年隊1</v>
          </cell>
          <cell r="E32" t="str">
            <v>李宇煌</v>
          </cell>
          <cell r="F32">
            <v>12</v>
          </cell>
          <cell r="G32" t="str">
            <v>梁智皓</v>
          </cell>
          <cell r="H32">
            <v>12</v>
          </cell>
        </row>
        <row r="33">
          <cell r="B33" t="str">
            <v>E4</v>
          </cell>
          <cell r="C33">
            <v>28</v>
          </cell>
          <cell r="D33" t="str">
            <v>青年隊A</v>
          </cell>
          <cell r="E33" t="str">
            <v>劉梓浩</v>
          </cell>
          <cell r="F33">
            <v>9</v>
          </cell>
          <cell r="G33" t="str">
            <v>蘇浚軒</v>
          </cell>
          <cell r="H33">
            <v>12</v>
          </cell>
        </row>
        <row r="34">
          <cell r="B34">
            <v>0</v>
          </cell>
          <cell r="C34">
            <v>29</v>
          </cell>
          <cell r="D34" t="str">
            <v>A&amp;E</v>
          </cell>
          <cell r="E34" t="str">
            <v>梁德鴻</v>
          </cell>
          <cell r="F34">
            <v>9</v>
          </cell>
          <cell r="G34" t="str">
            <v>顧家豪</v>
          </cell>
          <cell r="H34">
            <v>9</v>
          </cell>
        </row>
        <row r="35">
          <cell r="B35">
            <v>0</v>
          </cell>
          <cell r="C35">
            <v>30</v>
          </cell>
          <cell r="D35" t="str">
            <v>金難</v>
          </cell>
          <cell r="E35" t="str">
            <v>馮日進</v>
          </cell>
          <cell r="F35">
            <v>9</v>
          </cell>
          <cell r="G35" t="str">
            <v>劉冠峰</v>
          </cell>
          <cell r="H35">
            <v>9</v>
          </cell>
        </row>
        <row r="36">
          <cell r="B36">
            <v>0</v>
          </cell>
          <cell r="C36">
            <v>31</v>
          </cell>
          <cell r="D36" t="str">
            <v>KIM</v>
          </cell>
          <cell r="E36" t="str">
            <v>詹錦輝</v>
          </cell>
          <cell r="F36">
            <v>6</v>
          </cell>
          <cell r="G36" t="str">
            <v>何理棋</v>
          </cell>
          <cell r="H36">
            <v>6</v>
          </cell>
        </row>
        <row r="37">
          <cell r="B37">
            <v>0</v>
          </cell>
          <cell r="C37">
            <v>32</v>
          </cell>
          <cell r="D37" t="str">
            <v>SCAA - ShekO</v>
          </cell>
          <cell r="E37" t="str">
            <v>鄭晃彰</v>
          </cell>
          <cell r="F37">
            <v>3</v>
          </cell>
          <cell r="G37" t="str">
            <v>李可力</v>
          </cell>
          <cell r="H37">
            <v>9</v>
          </cell>
        </row>
        <row r="38">
          <cell r="B38">
            <v>0</v>
          </cell>
          <cell r="C38">
            <v>33</v>
          </cell>
          <cell r="D38" t="str">
            <v>柏青-k.y.</v>
          </cell>
          <cell r="E38" t="str">
            <v>吳嘉偉</v>
          </cell>
          <cell r="F38">
            <v>6</v>
          </cell>
          <cell r="G38" t="str">
            <v>蔣逸華</v>
          </cell>
          <cell r="H38">
            <v>6</v>
          </cell>
        </row>
        <row r="39">
          <cell r="B39">
            <v>0</v>
          </cell>
          <cell r="C39">
            <v>34</v>
          </cell>
          <cell r="D39" t="str">
            <v>青年C</v>
          </cell>
          <cell r="E39" t="str">
            <v>霍禮灝</v>
          </cell>
          <cell r="F39">
            <v>6</v>
          </cell>
          <cell r="G39" t="str">
            <v>曹業澤</v>
          </cell>
          <cell r="H39">
            <v>6</v>
          </cell>
        </row>
        <row r="40">
          <cell r="B40">
            <v>0</v>
          </cell>
          <cell r="C40">
            <v>35</v>
          </cell>
          <cell r="D40" t="str">
            <v>青年D</v>
          </cell>
          <cell r="E40" t="str">
            <v>曾浩深</v>
          </cell>
          <cell r="F40">
            <v>6</v>
          </cell>
          <cell r="G40" t="str">
            <v>楊萬富</v>
          </cell>
          <cell r="H40">
            <v>6</v>
          </cell>
        </row>
        <row r="41">
          <cell r="B41">
            <v>0</v>
          </cell>
          <cell r="C41">
            <v>36</v>
          </cell>
          <cell r="D41" t="str">
            <v>Ricci</v>
          </cell>
          <cell r="E41" t="str">
            <v>劉高駿</v>
          </cell>
          <cell r="F41">
            <v>3</v>
          </cell>
          <cell r="G41" t="str">
            <v>陳宇亮</v>
          </cell>
          <cell r="H41">
            <v>3</v>
          </cell>
        </row>
        <row r="42">
          <cell r="B42">
            <v>0</v>
          </cell>
          <cell r="C42">
            <v>37</v>
          </cell>
          <cell r="D42" t="str">
            <v>柏青-KW</v>
          </cell>
          <cell r="E42" t="str">
            <v>劉耀強</v>
          </cell>
          <cell r="F42">
            <v>3</v>
          </cell>
          <cell r="G42" t="str">
            <v>陳家良</v>
          </cell>
          <cell r="H42">
            <v>3</v>
          </cell>
        </row>
        <row r="43">
          <cell r="B43">
            <v>0</v>
          </cell>
          <cell r="C43">
            <v>38</v>
          </cell>
          <cell r="D43" t="str">
            <v>attach</v>
          </cell>
          <cell r="E43" t="str">
            <v>陳瑧善</v>
          </cell>
          <cell r="F43">
            <v>0</v>
          </cell>
          <cell r="G43" t="str">
            <v>趙文佳</v>
          </cell>
          <cell r="H43">
            <v>0</v>
          </cell>
        </row>
        <row r="44">
          <cell r="B44">
            <v>0</v>
          </cell>
          <cell r="C44">
            <v>39</v>
          </cell>
          <cell r="D44" t="str">
            <v>蛇紋熊</v>
          </cell>
          <cell r="E44" t="str">
            <v>陳梓鋒</v>
          </cell>
          <cell r="F44">
            <v>0</v>
          </cell>
          <cell r="G44" t="str">
            <v>吳瑋熙</v>
          </cell>
          <cell r="H44">
            <v>0</v>
          </cell>
        </row>
        <row r="45">
          <cell r="B45">
            <v>0</v>
          </cell>
          <cell r="C45">
            <v>40</v>
          </cell>
          <cell r="D45" t="str">
            <v>Amazing</v>
          </cell>
          <cell r="E45" t="str">
            <v>TANG LOK MING</v>
          </cell>
          <cell r="F45">
            <v>0</v>
          </cell>
          <cell r="G45" t="str">
            <v>LEE YING KIT</v>
          </cell>
          <cell r="H45">
            <v>0</v>
          </cell>
        </row>
        <row r="46">
          <cell r="B46">
            <v>0</v>
          </cell>
          <cell r="C46">
            <v>41</v>
          </cell>
          <cell r="D46" t="str">
            <v>諾森比亞</v>
          </cell>
          <cell r="E46" t="str">
            <v>陳暐晴</v>
          </cell>
          <cell r="F46">
            <v>0</v>
          </cell>
          <cell r="G46" t="str">
            <v>黃偉倫</v>
          </cell>
          <cell r="H46">
            <v>0</v>
          </cell>
        </row>
        <row r="47">
          <cell r="C47">
            <v>42</v>
          </cell>
        </row>
        <row r="48">
          <cell r="B48" t="str">
            <v>QB2</v>
          </cell>
          <cell r="C48">
            <v>53</v>
          </cell>
          <cell r="D48" t="str">
            <v>QB2</v>
          </cell>
        </row>
        <row r="49">
          <cell r="B49" t="str">
            <v>QB1</v>
          </cell>
          <cell r="C49">
            <v>54</v>
          </cell>
          <cell r="D49" t="str">
            <v>QB1</v>
          </cell>
        </row>
        <row r="50">
          <cell r="B50" t="str">
            <v>QA4</v>
          </cell>
          <cell r="C50">
            <v>55</v>
          </cell>
          <cell r="D50" t="str">
            <v>QA4</v>
          </cell>
        </row>
        <row r="51">
          <cell r="B51" t="str">
            <v>QA1</v>
          </cell>
          <cell r="C51">
            <v>56</v>
          </cell>
          <cell r="D51" t="str">
            <v>QA1</v>
          </cell>
        </row>
        <row r="52">
          <cell r="B52" t="str">
            <v>QA2</v>
          </cell>
          <cell r="C52">
            <v>57</v>
          </cell>
          <cell r="D52" t="str">
            <v>QA2</v>
          </cell>
        </row>
        <row r="53">
          <cell r="B53" t="str">
            <v>QA3</v>
          </cell>
          <cell r="C53">
            <v>58</v>
          </cell>
          <cell r="D53" t="str">
            <v>QA3</v>
          </cell>
        </row>
        <row r="54">
          <cell r="B54" t="str">
            <v>QB3</v>
          </cell>
          <cell r="D54" t="str">
            <v>QB3</v>
          </cell>
        </row>
        <row r="55">
          <cell r="B55" t="str">
            <v>QB4</v>
          </cell>
          <cell r="D55" t="str">
            <v>QB4</v>
          </cell>
        </row>
        <row r="56">
          <cell r="B56" t="str">
            <v>QC1</v>
          </cell>
          <cell r="D56" t="str">
            <v>QC1</v>
          </cell>
        </row>
        <row r="57">
          <cell r="B57" t="str">
            <v>QC2</v>
          </cell>
          <cell r="D57" t="str">
            <v>QC2</v>
          </cell>
        </row>
        <row r="58">
          <cell r="B58" t="str">
            <v>QC3</v>
          </cell>
          <cell r="D58" t="str">
            <v>QC3</v>
          </cell>
        </row>
        <row r="59">
          <cell r="B59" t="str">
            <v>QC4</v>
          </cell>
          <cell r="D59" t="str">
            <v>QC4</v>
          </cell>
        </row>
        <row r="60">
          <cell r="B60" t="str">
            <v>QD1</v>
          </cell>
          <cell r="D60" t="str">
            <v>QD1</v>
          </cell>
        </row>
        <row r="61">
          <cell r="B61" t="str">
            <v>QD2</v>
          </cell>
          <cell r="D61" t="str">
            <v>QD2</v>
          </cell>
        </row>
        <row r="62">
          <cell r="B62" t="str">
            <v>QD3</v>
          </cell>
          <cell r="D62" t="str">
            <v>QD3</v>
          </cell>
        </row>
        <row r="63">
          <cell r="B63" t="str">
            <v>QD4</v>
          </cell>
          <cell r="D63" t="str">
            <v>QD4</v>
          </cell>
        </row>
        <row r="64">
          <cell r="B64" t="str">
            <v>A1</v>
          </cell>
          <cell r="C64">
            <v>59</v>
          </cell>
          <cell r="D64" t="str">
            <v>A1</v>
          </cell>
        </row>
        <row r="65">
          <cell r="B65" t="str">
            <v>B1</v>
          </cell>
          <cell r="C65">
            <v>60</v>
          </cell>
          <cell r="D65" t="str">
            <v>B1</v>
          </cell>
          <cell r="F65">
            <v>1</v>
          </cell>
          <cell r="H65">
            <v>1</v>
          </cell>
        </row>
        <row r="66">
          <cell r="B66" t="str">
            <v>C1</v>
          </cell>
          <cell r="C66">
            <v>61</v>
          </cell>
          <cell r="D66" t="str">
            <v>C1</v>
          </cell>
          <cell r="F66">
            <v>2</v>
          </cell>
          <cell r="H66">
            <v>2</v>
          </cell>
        </row>
        <row r="67">
          <cell r="B67" t="str">
            <v>D1</v>
          </cell>
          <cell r="C67">
            <v>62</v>
          </cell>
          <cell r="D67" t="str">
            <v>D1</v>
          </cell>
          <cell r="F67">
            <v>3</v>
          </cell>
          <cell r="H67">
            <v>3</v>
          </cell>
        </row>
        <row r="68">
          <cell r="B68" t="str">
            <v>E1</v>
          </cell>
          <cell r="C68">
            <v>63</v>
          </cell>
          <cell r="D68" t="str">
            <v>E1</v>
          </cell>
          <cell r="F68">
            <v>4</v>
          </cell>
          <cell r="H68">
            <v>4</v>
          </cell>
        </row>
        <row r="69">
          <cell r="B69" t="str">
            <v>F1</v>
          </cell>
          <cell r="C69">
            <v>64</v>
          </cell>
          <cell r="D69" t="str">
            <v>F1</v>
          </cell>
          <cell r="F69">
            <v>5</v>
          </cell>
          <cell r="H69">
            <v>5</v>
          </cell>
        </row>
        <row r="70">
          <cell r="B70" t="str">
            <v>G1</v>
          </cell>
          <cell r="C70">
            <v>65</v>
          </cell>
          <cell r="D70" t="str">
            <v>G1</v>
          </cell>
          <cell r="F70">
            <v>6</v>
          </cell>
          <cell r="H70">
            <v>6</v>
          </cell>
        </row>
        <row r="71">
          <cell r="B71" t="str">
            <v>H1</v>
          </cell>
          <cell r="C71">
            <v>66</v>
          </cell>
          <cell r="D71" t="str">
            <v>H1</v>
          </cell>
          <cell r="F71">
            <v>0</v>
          </cell>
          <cell r="H71">
            <v>0</v>
          </cell>
        </row>
        <row r="72">
          <cell r="B72" t="str">
            <v>A2</v>
          </cell>
          <cell r="C72">
            <v>67</v>
          </cell>
          <cell r="D72" t="str">
            <v>A2</v>
          </cell>
          <cell r="F72">
            <v>0</v>
          </cell>
          <cell r="H72">
            <v>0</v>
          </cell>
        </row>
        <row r="73">
          <cell r="B73" t="str">
            <v>B2</v>
          </cell>
          <cell r="C73">
            <v>68</v>
          </cell>
          <cell r="D73" t="str">
            <v>B2</v>
          </cell>
          <cell r="F73">
            <v>0</v>
          </cell>
          <cell r="H73">
            <v>0</v>
          </cell>
        </row>
        <row r="74">
          <cell r="B74" t="str">
            <v>C2</v>
          </cell>
          <cell r="C74">
            <v>69</v>
          </cell>
          <cell r="D74" t="str">
            <v>C2</v>
          </cell>
          <cell r="F74">
            <v>0</v>
          </cell>
          <cell r="H74">
            <v>0</v>
          </cell>
        </row>
        <row r="75">
          <cell r="B75" t="str">
            <v>D2</v>
          </cell>
          <cell r="C75">
            <v>70</v>
          </cell>
          <cell r="D75" t="str">
            <v>D2</v>
          </cell>
          <cell r="F75">
            <v>0</v>
          </cell>
          <cell r="H75">
            <v>0</v>
          </cell>
        </row>
        <row r="76">
          <cell r="B76" t="str">
            <v>E2</v>
          </cell>
          <cell r="C76">
            <v>71</v>
          </cell>
          <cell r="D76" t="str">
            <v>E2</v>
          </cell>
          <cell r="E76">
            <v>0</v>
          </cell>
          <cell r="F76">
            <v>0</v>
          </cell>
          <cell r="H76">
            <v>0</v>
          </cell>
        </row>
        <row r="77">
          <cell r="B77" t="str">
            <v>F2</v>
          </cell>
          <cell r="C77">
            <v>72</v>
          </cell>
          <cell r="D77" t="str">
            <v>F2</v>
          </cell>
          <cell r="E77">
            <v>0</v>
          </cell>
          <cell r="F77">
            <v>0</v>
          </cell>
          <cell r="H77">
            <v>0</v>
          </cell>
        </row>
        <row r="78">
          <cell r="B78" t="str">
            <v>G2</v>
          </cell>
          <cell r="C78">
            <v>73</v>
          </cell>
          <cell r="D78" t="str">
            <v>G2</v>
          </cell>
          <cell r="E78">
            <v>0</v>
          </cell>
          <cell r="F78">
            <v>0</v>
          </cell>
          <cell r="H78">
            <v>0</v>
          </cell>
        </row>
        <row r="79">
          <cell r="B79" t="str">
            <v>H2</v>
          </cell>
          <cell r="C79">
            <v>74</v>
          </cell>
          <cell r="D79" t="str">
            <v>H2</v>
          </cell>
          <cell r="F79">
            <v>0</v>
          </cell>
          <cell r="H79">
            <v>0</v>
          </cell>
        </row>
        <row r="80">
          <cell r="B80" t="str">
            <v>A3</v>
          </cell>
          <cell r="C80">
            <v>75</v>
          </cell>
          <cell r="D80" t="str">
            <v>A3</v>
          </cell>
        </row>
        <row r="81">
          <cell r="B81" t="str">
            <v>B3</v>
          </cell>
          <cell r="C81">
            <v>76</v>
          </cell>
          <cell r="D81" t="str">
            <v>B3</v>
          </cell>
        </row>
        <row r="82">
          <cell r="B82" t="str">
            <v>C3</v>
          </cell>
          <cell r="C82">
            <v>77</v>
          </cell>
          <cell r="D82" t="str">
            <v>C3</v>
          </cell>
        </row>
        <row r="83">
          <cell r="B83" t="str">
            <v>D3</v>
          </cell>
          <cell r="C83">
            <v>78</v>
          </cell>
          <cell r="D83" t="str">
            <v>D3</v>
          </cell>
          <cell r="F83">
            <v>0</v>
          </cell>
          <cell r="H83">
            <v>0</v>
          </cell>
        </row>
        <row r="84">
          <cell r="B84" t="str">
            <v>E3</v>
          </cell>
          <cell r="C84">
            <v>79</v>
          </cell>
          <cell r="D84" t="str">
            <v>E3</v>
          </cell>
        </row>
        <row r="85">
          <cell r="B85" t="str">
            <v>F3</v>
          </cell>
          <cell r="C85">
            <v>80</v>
          </cell>
          <cell r="D85" t="str">
            <v>F3</v>
          </cell>
          <cell r="F85">
            <v>0</v>
          </cell>
          <cell r="H85">
            <v>0</v>
          </cell>
        </row>
        <row r="86">
          <cell r="B86" t="str">
            <v>G3</v>
          </cell>
          <cell r="C86">
            <v>81</v>
          </cell>
          <cell r="D86" t="str">
            <v>G3</v>
          </cell>
          <cell r="F86">
            <v>0</v>
          </cell>
          <cell r="H86">
            <v>0</v>
          </cell>
        </row>
        <row r="87">
          <cell r="B87" t="str">
            <v>H3</v>
          </cell>
          <cell r="C87">
            <v>82</v>
          </cell>
          <cell r="D87" t="str">
            <v>H3</v>
          </cell>
          <cell r="F87">
            <v>0</v>
          </cell>
          <cell r="H87">
            <v>0</v>
          </cell>
        </row>
        <row r="88">
          <cell r="B88" t="str">
            <v>A4</v>
          </cell>
          <cell r="C88">
            <v>83</v>
          </cell>
          <cell r="D88" t="str">
            <v>A4</v>
          </cell>
        </row>
        <row r="89">
          <cell r="B89" t="str">
            <v>B4</v>
          </cell>
          <cell r="C89">
            <v>84</v>
          </cell>
          <cell r="D89" t="str">
            <v>B4</v>
          </cell>
        </row>
        <row r="90">
          <cell r="B90" t="str">
            <v>C4</v>
          </cell>
          <cell r="C90">
            <v>85</v>
          </cell>
          <cell r="D90" t="str">
            <v>C4</v>
          </cell>
        </row>
        <row r="91">
          <cell r="B91" t="str">
            <v>D4</v>
          </cell>
          <cell r="C91">
            <v>86</v>
          </cell>
          <cell r="D91" t="str">
            <v>D4</v>
          </cell>
        </row>
        <row r="92">
          <cell r="B92" t="str">
            <v>F4</v>
          </cell>
          <cell r="C92">
            <v>87</v>
          </cell>
          <cell r="D92" t="str">
            <v>F4</v>
          </cell>
        </row>
        <row r="93">
          <cell r="B93" t="str">
            <v>G4</v>
          </cell>
          <cell r="C93">
            <v>88</v>
          </cell>
          <cell r="D93" t="str">
            <v>G4</v>
          </cell>
        </row>
        <row r="94">
          <cell r="B94" t="str">
            <v>H4</v>
          </cell>
          <cell r="C94">
            <v>89</v>
          </cell>
          <cell r="D94" t="str">
            <v>H4</v>
          </cell>
        </row>
        <row r="95">
          <cell r="B95" t="str">
            <v>E4</v>
          </cell>
          <cell r="C95">
            <v>90</v>
          </cell>
          <cell r="D95" t="str">
            <v>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4"/>
  <sheetViews>
    <sheetView tabSelected="1" zoomScalePageLayoutView="0" workbookViewId="0" topLeftCell="A1">
      <selection activeCell="A1" sqref="A1"/>
    </sheetView>
  </sheetViews>
  <sheetFormatPr defaultColWidth="8.875" defaultRowHeight="16.5"/>
  <cols>
    <col min="1" max="1" width="10.875" style="71" customWidth="1"/>
    <col min="2" max="2" width="109.375" style="142" customWidth="1"/>
    <col min="3" max="16384" width="8.875" style="142" customWidth="1"/>
  </cols>
  <sheetData>
    <row r="1" ht="33" customHeight="1">
      <c r="B1" s="141" t="s">
        <v>1024</v>
      </c>
    </row>
    <row r="2" spans="1:2" ht="27" customHeight="1">
      <c r="A2" s="594" t="s">
        <v>653</v>
      </c>
      <c r="B2" s="594"/>
    </row>
    <row r="3" ht="11.25" customHeight="1"/>
    <row r="4" spans="1:2" ht="17.25" customHeight="1">
      <c r="A4" s="143" t="s">
        <v>654</v>
      </c>
      <c r="B4" s="144" t="s">
        <v>655</v>
      </c>
    </row>
    <row r="5" spans="1:2" ht="17.25" customHeight="1">
      <c r="A5" s="143"/>
      <c r="B5" s="144" t="s">
        <v>656</v>
      </c>
    </row>
    <row r="6" spans="1:2" ht="17.25" customHeight="1">
      <c r="A6" s="143" t="s">
        <v>657</v>
      </c>
      <c r="B6" s="144" t="s">
        <v>658</v>
      </c>
    </row>
    <row r="7" spans="1:2" ht="17.25" customHeight="1">
      <c r="A7" s="143" t="s">
        <v>659</v>
      </c>
      <c r="B7" s="145" t="s">
        <v>660</v>
      </c>
    </row>
    <row r="8" spans="1:2" ht="17.25" customHeight="1">
      <c r="A8" s="146"/>
      <c r="B8" s="144" t="s">
        <v>661</v>
      </c>
    </row>
    <row r="9" spans="1:2" ht="17.25" customHeight="1">
      <c r="A9" s="146"/>
      <c r="B9" s="144" t="s">
        <v>662</v>
      </c>
    </row>
    <row r="10" spans="1:2" ht="17.25" customHeight="1">
      <c r="A10" s="146"/>
      <c r="B10" s="147" t="s">
        <v>663</v>
      </c>
    </row>
    <row r="11" spans="1:2" ht="17.25" customHeight="1">
      <c r="A11" s="146"/>
      <c r="B11" s="147" t="s">
        <v>664</v>
      </c>
    </row>
    <row r="12" spans="1:2" ht="17.25" customHeight="1">
      <c r="A12" s="146"/>
      <c r="B12" s="147" t="s">
        <v>665</v>
      </c>
    </row>
    <row r="13" spans="1:2" s="147" customFormat="1" ht="17.25" customHeight="1">
      <c r="A13" s="146"/>
      <c r="B13" s="147" t="s">
        <v>666</v>
      </c>
    </row>
    <row r="14" spans="1:2" ht="15.75">
      <c r="A14" s="146"/>
      <c r="B14" s="148" t="s">
        <v>667</v>
      </c>
    </row>
    <row r="15" spans="1:2" ht="17.25" customHeight="1">
      <c r="A15" s="146"/>
      <c r="B15" s="148"/>
    </row>
    <row r="16" spans="1:2" ht="15.75">
      <c r="A16" s="143"/>
      <c r="B16" s="148" t="s">
        <v>668</v>
      </c>
    </row>
    <row r="18" ht="26.25" hidden="1">
      <c r="B18" s="149" t="s">
        <v>191</v>
      </c>
    </row>
    <row r="19" spans="1:2" ht="15.75" hidden="1">
      <c r="A19" s="71" t="s">
        <v>192</v>
      </c>
      <c r="B19" s="142" t="s">
        <v>193</v>
      </c>
    </row>
    <row r="20" ht="15.75" hidden="1">
      <c r="B20" s="142" t="s">
        <v>194</v>
      </c>
    </row>
    <row r="21" spans="1:2" ht="15.75" hidden="1">
      <c r="A21" s="71" t="s">
        <v>67</v>
      </c>
      <c r="B21" s="142" t="s">
        <v>195</v>
      </c>
    </row>
    <row r="22" spans="1:2" ht="15.75" hidden="1">
      <c r="A22" s="71" t="s">
        <v>68</v>
      </c>
      <c r="B22" s="142" t="s">
        <v>196</v>
      </c>
    </row>
    <row r="23" ht="15.75" hidden="1">
      <c r="B23" s="142" t="s">
        <v>197</v>
      </c>
    </row>
    <row r="24" ht="15.75" hidden="1">
      <c r="B24" s="142" t="s">
        <v>198</v>
      </c>
    </row>
    <row r="25" ht="15.75" hidden="1">
      <c r="B25" s="150" t="s">
        <v>199</v>
      </c>
    </row>
    <row r="26" ht="15.75" hidden="1">
      <c r="B26" s="142" t="s">
        <v>200</v>
      </c>
    </row>
    <row r="27" ht="15.75" hidden="1">
      <c r="B27" s="142" t="s">
        <v>201</v>
      </c>
    </row>
    <row r="28" ht="15.75" hidden="1">
      <c r="B28" s="142" t="s">
        <v>202</v>
      </c>
    </row>
    <row r="29" ht="15.75" hidden="1">
      <c r="B29" s="142" t="s">
        <v>203</v>
      </c>
    </row>
    <row r="30" ht="15.75" hidden="1">
      <c r="B30" s="151" t="s">
        <v>204</v>
      </c>
    </row>
    <row r="31" ht="15.75" hidden="1">
      <c r="B31" s="142" t="s">
        <v>205</v>
      </c>
    </row>
    <row r="32" ht="15.75" hidden="1">
      <c r="B32" s="142" t="s">
        <v>206</v>
      </c>
    </row>
    <row r="33" ht="15.75" hidden="1">
      <c r="B33" s="142" t="s">
        <v>207</v>
      </c>
    </row>
    <row r="34" ht="15.75" hidden="1">
      <c r="B34" s="152" t="s">
        <v>208</v>
      </c>
    </row>
    <row r="35" ht="15.75" hidden="1">
      <c r="B35" s="150" t="s">
        <v>209</v>
      </c>
    </row>
    <row r="36" ht="15.75" hidden="1">
      <c r="B36" s="142" t="s">
        <v>210</v>
      </c>
    </row>
    <row r="37" ht="26.25">
      <c r="B37" s="149" t="s">
        <v>191</v>
      </c>
    </row>
    <row r="38" ht="15.75">
      <c r="B38" s="142" t="s">
        <v>193</v>
      </c>
    </row>
    <row r="39" ht="15.75">
      <c r="B39" s="142" t="s">
        <v>194</v>
      </c>
    </row>
    <row r="40" ht="15.75">
      <c r="B40" s="142" t="s">
        <v>195</v>
      </c>
    </row>
    <row r="41" ht="15.75">
      <c r="B41" s="142" t="s">
        <v>196</v>
      </c>
    </row>
    <row r="42" ht="15.75">
      <c r="B42" s="142" t="s">
        <v>197</v>
      </c>
    </row>
    <row r="43" ht="15.75">
      <c r="B43" s="142" t="s">
        <v>198</v>
      </c>
    </row>
    <row r="44" ht="15.75">
      <c r="B44" s="142" t="s">
        <v>211</v>
      </c>
    </row>
    <row r="45" ht="15.75">
      <c r="B45" s="142" t="s">
        <v>200</v>
      </c>
    </row>
    <row r="46" ht="15.75">
      <c r="B46" s="142" t="s">
        <v>230</v>
      </c>
    </row>
    <row r="47" ht="15.75">
      <c r="B47" s="142" t="s">
        <v>202</v>
      </c>
    </row>
    <row r="48" ht="15.75">
      <c r="B48" s="142" t="s">
        <v>203</v>
      </c>
    </row>
    <row r="49" ht="15.75">
      <c r="B49" s="151" t="s">
        <v>204</v>
      </c>
    </row>
    <row r="50" ht="15.75">
      <c r="B50" s="142" t="s">
        <v>205</v>
      </c>
    </row>
    <row r="51" ht="15.75">
      <c r="B51" s="142" t="s">
        <v>206</v>
      </c>
    </row>
    <row r="52" ht="15.75">
      <c r="B52" s="142" t="s">
        <v>207</v>
      </c>
    </row>
    <row r="53" ht="15.75">
      <c r="B53" s="152" t="s">
        <v>208</v>
      </c>
    </row>
    <row r="54" ht="15.75">
      <c r="B54" s="142" t="s">
        <v>210</v>
      </c>
    </row>
  </sheetData>
  <sheetProtection/>
  <mergeCells count="1">
    <mergeCell ref="A2:B2"/>
  </mergeCells>
  <printOptions/>
  <pageMargins left="0.75" right="0.75" top="1" bottom="1" header="0.5" footer="0.5"/>
  <pageSetup fitToHeight="1" fitToWidth="1" horizontalDpi="300" verticalDpi="300" orientation="portrait" paperSize="9" scale="7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S126"/>
  <sheetViews>
    <sheetView zoomScale="70" zoomScaleNormal="70" zoomScalePageLayoutView="0" workbookViewId="0" topLeftCell="A1">
      <selection activeCell="B1" sqref="B1"/>
    </sheetView>
  </sheetViews>
  <sheetFormatPr defaultColWidth="9.00390625" defaultRowHeight="16.5"/>
  <cols>
    <col min="1" max="1" width="0.37109375" style="154" customWidth="1"/>
    <col min="2" max="2" width="22.50390625" style="154" customWidth="1"/>
    <col min="3" max="3" width="21.875" style="154" customWidth="1"/>
    <col min="4" max="4" width="12.50390625" style="242" customWidth="1"/>
    <col min="5" max="5" width="12.50390625" style="154" customWidth="1"/>
    <col min="6" max="6" width="12.875" style="154" customWidth="1"/>
    <col min="7" max="7" width="12.50390625" style="154" customWidth="1"/>
    <col min="8" max="8" width="15.00390625" style="154" customWidth="1"/>
    <col min="9" max="9" width="15.125" style="154" bestFit="1" customWidth="1"/>
    <col min="10" max="10" width="12.50390625" style="154" customWidth="1"/>
    <col min="11" max="11" width="12.875" style="154" customWidth="1"/>
    <col min="12" max="16384" width="9.00390625" style="154" customWidth="1"/>
  </cols>
  <sheetData>
    <row r="1" spans="2:4" ht="15.75">
      <c r="B1" s="156" t="s">
        <v>1113</v>
      </c>
      <c r="C1" s="215"/>
      <c r="D1" s="335"/>
    </row>
    <row r="2" spans="2:4" ht="15.75">
      <c r="B2" s="156"/>
      <c r="C2" s="215"/>
      <c r="D2" s="335"/>
    </row>
    <row r="3" spans="2:4" ht="15.75">
      <c r="B3" s="156" t="s">
        <v>1114</v>
      </c>
      <c r="C3" s="215"/>
      <c r="D3" s="335"/>
    </row>
    <row r="4" spans="3:5" ht="15.75">
      <c r="C4" s="156" t="s">
        <v>1115</v>
      </c>
      <c r="D4" s="215"/>
      <c r="E4" s="335"/>
    </row>
    <row r="5" spans="3:9" ht="15.75">
      <c r="C5" s="260" t="s">
        <v>1116</v>
      </c>
      <c r="D5" s="261"/>
      <c r="E5" s="336"/>
      <c r="F5" s="263"/>
      <c r="G5" s="263"/>
      <c r="H5" s="263"/>
      <c r="I5" s="263"/>
    </row>
    <row r="6" spans="2:9" ht="15.75">
      <c r="B6" s="260"/>
      <c r="C6" s="260" t="s">
        <v>1117</v>
      </c>
      <c r="D6" s="336"/>
      <c r="E6" s="263"/>
      <c r="F6" s="263"/>
      <c r="G6" s="263"/>
      <c r="H6" s="263"/>
      <c r="I6" s="263"/>
    </row>
    <row r="7" spans="3:10" ht="15.75">
      <c r="C7" s="265" t="s">
        <v>33</v>
      </c>
      <c r="D7" s="265" t="s">
        <v>31</v>
      </c>
      <c r="E7" s="265" t="s">
        <v>22</v>
      </c>
      <c r="F7" s="265" t="s">
        <v>26</v>
      </c>
      <c r="G7" s="264"/>
      <c r="H7" s="264"/>
      <c r="I7" s="264"/>
      <c r="J7" s="264"/>
    </row>
    <row r="8" spans="3:10" ht="18.75" customHeight="1">
      <c r="C8" s="267" t="s">
        <v>214</v>
      </c>
      <c r="D8" s="267" t="s">
        <v>44</v>
      </c>
      <c r="E8" s="267" t="s">
        <v>45</v>
      </c>
      <c r="F8" s="267" t="s">
        <v>46</v>
      </c>
      <c r="G8" s="266"/>
      <c r="H8" s="266"/>
      <c r="I8" s="266"/>
      <c r="J8" s="266"/>
    </row>
    <row r="9" spans="3:10" ht="15.75">
      <c r="C9" s="267" t="s">
        <v>780</v>
      </c>
      <c r="D9" s="267" t="s">
        <v>781</v>
      </c>
      <c r="E9" s="267" t="s">
        <v>48</v>
      </c>
      <c r="F9" s="267" t="s">
        <v>47</v>
      </c>
      <c r="G9" s="266"/>
      <c r="H9" s="266"/>
      <c r="I9" s="266"/>
      <c r="J9" s="266"/>
    </row>
    <row r="10" spans="3:10" ht="15.75">
      <c r="C10" s="267" t="s">
        <v>81</v>
      </c>
      <c r="D10" s="267" t="s">
        <v>49</v>
      </c>
      <c r="E10" s="267" t="s">
        <v>50</v>
      </c>
      <c r="F10" s="267" t="s">
        <v>51</v>
      </c>
      <c r="G10" s="266"/>
      <c r="H10" s="266"/>
      <c r="I10" s="266"/>
      <c r="J10" s="266"/>
    </row>
    <row r="11" spans="3:10" ht="15.75">
      <c r="C11" s="267" t="s">
        <v>215</v>
      </c>
      <c r="D11" s="267" t="s">
        <v>175</v>
      </c>
      <c r="E11" s="267" t="s">
        <v>783</v>
      </c>
      <c r="F11" s="267" t="s">
        <v>782</v>
      </c>
      <c r="G11" s="266"/>
      <c r="H11" s="266"/>
      <c r="I11" s="266"/>
      <c r="J11" s="266"/>
    </row>
    <row r="12" ht="15.75">
      <c r="B12" s="156"/>
    </row>
    <row r="13" ht="15.75">
      <c r="B13" s="156"/>
    </row>
    <row r="14" spans="2:10" ht="15.75">
      <c r="B14" s="156"/>
      <c r="C14" s="260" t="s">
        <v>706</v>
      </c>
      <c r="D14" s="337"/>
      <c r="E14" s="260"/>
      <c r="F14" s="260"/>
      <c r="G14" s="260"/>
      <c r="H14" s="156"/>
      <c r="I14" s="156"/>
      <c r="J14" s="156"/>
    </row>
    <row r="15" spans="2:10" ht="15.75">
      <c r="B15" s="260"/>
      <c r="C15" s="260"/>
      <c r="D15" s="337"/>
      <c r="E15" s="260"/>
      <c r="F15" s="260"/>
      <c r="G15" s="260"/>
      <c r="H15" s="156"/>
      <c r="I15" s="156"/>
      <c r="J15" s="156"/>
    </row>
    <row r="16" spans="2:10" ht="16.5">
      <c r="B16" s="260"/>
      <c r="C16" s="260" t="s">
        <v>784</v>
      </c>
      <c r="D16" s="337"/>
      <c r="E16" s="260"/>
      <c r="F16" s="260"/>
      <c r="G16" s="260"/>
      <c r="H16" s="156"/>
      <c r="I16" s="156"/>
      <c r="J16" s="156"/>
    </row>
    <row r="17" spans="2:3" ht="15.75">
      <c r="B17" s="156"/>
      <c r="C17" s="572" t="s">
        <v>1112</v>
      </c>
    </row>
    <row r="18" spans="2:4" ht="15.75">
      <c r="B18" s="156" t="s">
        <v>1118</v>
      </c>
      <c r="D18" s="246"/>
    </row>
    <row r="19" spans="3:4" ht="15.75">
      <c r="C19" s="259"/>
      <c r="D19" s="246"/>
    </row>
    <row r="20" spans="2:19" ht="15.75">
      <c r="B20" s="346" t="s">
        <v>757</v>
      </c>
      <c r="C20" s="411" t="str">
        <f>'女乙賽程'!R7</f>
        <v>葵青JELLY冰冰</v>
      </c>
      <c r="D20" s="273"/>
      <c r="E20" s="274"/>
      <c r="F20" s="274"/>
      <c r="G20" s="274"/>
      <c r="H20" s="274"/>
      <c r="I20" s="248"/>
      <c r="J20" s="248"/>
      <c r="K20" s="248"/>
      <c r="L20" s="157"/>
      <c r="M20" s="242"/>
      <c r="N20" s="246"/>
      <c r="O20" s="242"/>
      <c r="P20" s="242"/>
      <c r="Q20" s="242"/>
      <c r="R20" s="242"/>
      <c r="S20" s="242"/>
    </row>
    <row r="21" spans="2:19" ht="15.75">
      <c r="B21" s="297"/>
      <c r="C21" s="425" t="s">
        <v>827</v>
      </c>
      <c r="D21" s="407"/>
      <c r="E21" s="162"/>
      <c r="F21" s="274"/>
      <c r="G21" s="274"/>
      <c r="H21" s="274"/>
      <c r="I21" s="248"/>
      <c r="J21" s="248"/>
      <c r="K21" s="248"/>
      <c r="L21" s="339"/>
      <c r="M21" s="242"/>
      <c r="N21" s="246"/>
      <c r="O21" s="242"/>
      <c r="P21" s="242"/>
      <c r="Q21" s="242"/>
      <c r="R21" s="242"/>
      <c r="S21" s="242"/>
    </row>
    <row r="22" spans="2:19" ht="15.75">
      <c r="B22" s="391"/>
      <c r="C22" s="426"/>
      <c r="D22" s="408"/>
      <c r="E22" s="162"/>
      <c r="F22" s="274"/>
      <c r="G22" s="274"/>
      <c r="H22" s="274"/>
      <c r="I22" s="274"/>
      <c r="J22" s="248"/>
      <c r="K22" s="248"/>
      <c r="M22" s="573"/>
      <c r="N22" s="340"/>
      <c r="O22" s="242"/>
      <c r="P22" s="242"/>
      <c r="Q22" s="242"/>
      <c r="R22" s="242"/>
      <c r="S22" s="242"/>
    </row>
    <row r="23" spans="2:19" ht="15.75">
      <c r="B23" s="342"/>
      <c r="C23" s="409"/>
      <c r="D23" s="410"/>
      <c r="E23" s="411"/>
      <c r="F23" s="274"/>
      <c r="G23" s="274"/>
      <c r="H23" s="274"/>
      <c r="I23" s="274"/>
      <c r="J23" s="248"/>
      <c r="K23" s="248"/>
      <c r="L23" s="339"/>
      <c r="M23" s="242"/>
      <c r="N23" s="246"/>
      <c r="O23" s="276"/>
      <c r="P23" s="277"/>
      <c r="Q23" s="277"/>
      <c r="R23" s="277"/>
      <c r="S23" s="277"/>
    </row>
    <row r="24" spans="2:19" ht="15.75">
      <c r="B24" s="342" t="s">
        <v>785</v>
      </c>
      <c r="C24" s="429" t="str">
        <f>'女乙賽程'!R14</f>
        <v>J&amp;I</v>
      </c>
      <c r="D24" s="290"/>
      <c r="E24" s="345"/>
      <c r="F24" s="412"/>
      <c r="G24" s="274"/>
      <c r="H24" s="274"/>
      <c r="I24" s="274"/>
      <c r="J24" s="248"/>
      <c r="K24" s="248"/>
      <c r="M24" s="242"/>
      <c r="N24" s="276"/>
      <c r="O24" s="276"/>
      <c r="P24" s="195"/>
      <c r="Q24" s="277"/>
      <c r="R24" s="277"/>
      <c r="S24" s="277"/>
    </row>
    <row r="25" spans="2:19" ht="15.75">
      <c r="B25" s="342"/>
      <c r="C25" s="347"/>
      <c r="D25" s="369"/>
      <c r="E25" s="345"/>
      <c r="F25" s="412"/>
      <c r="G25" s="274"/>
      <c r="H25" s="274"/>
      <c r="I25" s="274"/>
      <c r="J25" s="248"/>
      <c r="K25" s="248"/>
      <c r="L25" s="343"/>
      <c r="M25" s="242"/>
      <c r="N25" s="573"/>
      <c r="O25" s="277"/>
      <c r="P25" s="344"/>
      <c r="Q25" s="277"/>
      <c r="R25" s="277"/>
      <c r="S25" s="277"/>
    </row>
    <row r="26" spans="2:19" ht="15.75">
      <c r="B26" s="342"/>
      <c r="C26" s="273"/>
      <c r="D26" s="290"/>
      <c r="E26" s="345"/>
      <c r="F26" s="412"/>
      <c r="G26" s="274"/>
      <c r="H26" s="274"/>
      <c r="I26" s="274"/>
      <c r="J26" s="248"/>
      <c r="K26" s="248"/>
      <c r="M26" s="242"/>
      <c r="N26" s="246"/>
      <c r="O26" s="276"/>
      <c r="P26" s="344"/>
      <c r="Q26" s="277"/>
      <c r="R26" s="277"/>
      <c r="S26" s="277"/>
    </row>
    <row r="27" spans="2:19" ht="15.75">
      <c r="B27" s="342"/>
      <c r="C27" s="273"/>
      <c r="D27" s="427"/>
      <c r="E27" s="426" t="s">
        <v>828</v>
      </c>
      <c r="F27" s="427"/>
      <c r="G27" s="274"/>
      <c r="H27" s="274"/>
      <c r="I27" s="274"/>
      <c r="J27" s="248"/>
      <c r="K27" s="248"/>
      <c r="L27" s="343"/>
      <c r="M27" s="573"/>
      <c r="N27" s="195"/>
      <c r="O27" s="574"/>
      <c r="P27" s="344"/>
      <c r="Q27" s="277"/>
      <c r="R27" s="277"/>
      <c r="S27" s="277"/>
    </row>
    <row r="28" spans="2:19" ht="15.75">
      <c r="B28" s="342"/>
      <c r="C28" s="273"/>
      <c r="D28" s="427"/>
      <c r="E28" s="426"/>
      <c r="F28" s="427"/>
      <c r="G28" s="274"/>
      <c r="H28" s="274"/>
      <c r="I28" s="274"/>
      <c r="J28" s="248"/>
      <c r="K28" s="248"/>
      <c r="L28" s="343"/>
      <c r="M28" s="242"/>
      <c r="N28" s="276"/>
      <c r="O28" s="276"/>
      <c r="P28" s="344"/>
      <c r="Q28" s="277"/>
      <c r="R28" s="277"/>
      <c r="S28" s="277"/>
    </row>
    <row r="29" spans="2:19" ht="15.75">
      <c r="B29" s="346"/>
      <c r="C29" s="273"/>
      <c r="D29" s="427"/>
      <c r="E29" s="409"/>
      <c r="F29" s="427"/>
      <c r="G29" s="274"/>
      <c r="H29" s="274"/>
      <c r="I29" s="274"/>
      <c r="J29" s="248"/>
      <c r="K29" s="248"/>
      <c r="L29" s="341"/>
      <c r="M29" s="242"/>
      <c r="N29" s="276"/>
      <c r="O29" s="573"/>
      <c r="P29" s="573"/>
      <c r="Q29" s="573"/>
      <c r="R29" s="277"/>
      <c r="S29" s="277"/>
    </row>
    <row r="30" spans="2:19" ht="15.75">
      <c r="B30" s="346"/>
      <c r="C30" s="290"/>
      <c r="D30" s="290"/>
      <c r="E30" s="362"/>
      <c r="F30" s="248"/>
      <c r="G30" s="248"/>
      <c r="H30" s="248"/>
      <c r="I30" s="274"/>
      <c r="J30" s="248"/>
      <c r="K30" s="248"/>
      <c r="L30" s="343"/>
      <c r="M30" s="242"/>
      <c r="N30" s="276"/>
      <c r="O30" s="573"/>
      <c r="P30" s="573"/>
      <c r="Q30" s="573"/>
      <c r="R30" s="277"/>
      <c r="S30" s="277"/>
    </row>
    <row r="31" spans="2:19" ht="15.75">
      <c r="B31" s="342"/>
      <c r="C31" s="347"/>
      <c r="D31" s="291"/>
      <c r="E31" s="345"/>
      <c r="F31" s="248"/>
      <c r="G31" s="248"/>
      <c r="H31" s="248"/>
      <c r="I31" s="274"/>
      <c r="J31" s="248"/>
      <c r="K31" s="248"/>
      <c r="L31" s="341"/>
      <c r="M31" s="242"/>
      <c r="N31" s="276"/>
      <c r="O31" s="276"/>
      <c r="P31" s="246"/>
      <c r="Q31" s="242"/>
      <c r="R31" s="242"/>
      <c r="S31" s="242"/>
    </row>
    <row r="32" spans="2:19" ht="15.75">
      <c r="B32" s="342" t="s">
        <v>786</v>
      </c>
      <c r="C32" s="429" t="str">
        <f>'女乙賽程'!R20</f>
        <v>YUK&amp;ZOE</v>
      </c>
      <c r="D32" s="290"/>
      <c r="E32" s="345"/>
      <c r="F32" s="248"/>
      <c r="H32" s="248"/>
      <c r="I32" s="248"/>
      <c r="J32" s="248"/>
      <c r="K32" s="248"/>
      <c r="L32" s="343"/>
      <c r="M32" s="573"/>
      <c r="N32" s="195"/>
      <c r="O32" s="277"/>
      <c r="P32" s="344"/>
      <c r="Q32" s="242"/>
      <c r="R32" s="242"/>
      <c r="S32" s="242"/>
    </row>
    <row r="33" spans="2:19" ht="15.75">
      <c r="B33" s="342"/>
      <c r="C33" s="413"/>
      <c r="D33" s="273"/>
      <c r="E33" s="345"/>
      <c r="F33" s="414"/>
      <c r="G33" s="411"/>
      <c r="H33" s="274"/>
      <c r="I33" s="248"/>
      <c r="J33" s="248"/>
      <c r="K33" s="248"/>
      <c r="L33" s="343"/>
      <c r="M33" s="573"/>
      <c r="N33" s="246"/>
      <c r="O33" s="276"/>
      <c r="P33" s="344"/>
      <c r="Q33" s="242"/>
      <c r="R33" s="246"/>
      <c r="S33" s="242"/>
    </row>
    <row r="34" spans="2:19" ht="15.75">
      <c r="B34" s="342"/>
      <c r="C34" s="426" t="s">
        <v>829</v>
      </c>
      <c r="D34" s="415"/>
      <c r="E34" s="411"/>
      <c r="F34" s="412"/>
      <c r="G34" s="281"/>
      <c r="H34" s="274"/>
      <c r="I34" s="248"/>
      <c r="J34" s="248"/>
      <c r="K34" s="248"/>
      <c r="L34" s="341"/>
      <c r="M34" s="242"/>
      <c r="N34" s="276"/>
      <c r="O34" s="276"/>
      <c r="P34" s="344"/>
      <c r="Q34" s="344"/>
      <c r="R34" s="277"/>
      <c r="S34" s="277"/>
    </row>
    <row r="35" spans="2:19" ht="15.75">
      <c r="B35" s="342"/>
      <c r="C35" s="409"/>
      <c r="D35" s="290"/>
      <c r="E35" s="347"/>
      <c r="F35" s="291"/>
      <c r="G35" s="281"/>
      <c r="H35" s="274"/>
      <c r="I35" s="274"/>
      <c r="J35" s="248"/>
      <c r="K35" s="248"/>
      <c r="M35" s="242"/>
      <c r="N35" s="573"/>
      <c r="O35" s="276"/>
      <c r="P35" s="246"/>
      <c r="Q35" s="277"/>
      <c r="R35" s="277"/>
      <c r="S35" s="277"/>
    </row>
    <row r="36" spans="2:19" ht="15.75">
      <c r="B36" s="268"/>
      <c r="C36" s="416"/>
      <c r="D36" s="290"/>
      <c r="E36" s="348"/>
      <c r="F36" s="274"/>
      <c r="G36" s="281"/>
      <c r="H36" s="274"/>
      <c r="I36" s="274"/>
      <c r="J36" s="248"/>
      <c r="K36" s="248"/>
      <c r="L36" s="343"/>
      <c r="M36" s="242"/>
      <c r="N36" s="246"/>
      <c r="O36" s="276"/>
      <c r="P36" s="195"/>
      <c r="Q36" s="277"/>
      <c r="R36" s="277"/>
      <c r="S36" s="277"/>
    </row>
    <row r="37" spans="2:19" ht="15.75">
      <c r="B37" s="342" t="s">
        <v>760</v>
      </c>
      <c r="C37" s="411" t="str">
        <f>'女乙賽程'!R25</f>
        <v>UNAR! </v>
      </c>
      <c r="D37" s="290"/>
      <c r="E37" s="348"/>
      <c r="F37" s="291"/>
      <c r="G37" s="281"/>
      <c r="H37" s="274"/>
      <c r="I37" s="274"/>
      <c r="J37" s="248"/>
      <c r="K37" s="248"/>
      <c r="M37" s="242"/>
      <c r="N37" s="276"/>
      <c r="O37" s="276"/>
      <c r="P37" s="344"/>
      <c r="Q37" s="277"/>
      <c r="R37" s="277"/>
      <c r="S37" s="277"/>
    </row>
    <row r="38" spans="2:19" ht="15.75">
      <c r="B38" s="342"/>
      <c r="C38" s="417"/>
      <c r="D38" s="273"/>
      <c r="E38" s="348"/>
      <c r="F38" s="274"/>
      <c r="G38" s="281"/>
      <c r="H38" s="274"/>
      <c r="I38" s="274"/>
      <c r="J38" s="248"/>
      <c r="K38" s="248"/>
      <c r="L38" s="343"/>
      <c r="M38" s="573"/>
      <c r="N38" s="276"/>
      <c r="O38" s="276"/>
      <c r="P38" s="344"/>
      <c r="Q38" s="277"/>
      <c r="R38" s="277"/>
      <c r="S38" s="277"/>
    </row>
    <row r="39" spans="2:19" ht="15.75">
      <c r="B39" s="342"/>
      <c r="C39" s="427"/>
      <c r="D39" s="291"/>
      <c r="E39" s="350"/>
      <c r="G39" s="351"/>
      <c r="H39" s="428" t="s">
        <v>830</v>
      </c>
      <c r="I39" s="291"/>
      <c r="J39" s="248"/>
      <c r="K39" s="248"/>
      <c r="L39" s="343"/>
      <c r="M39" s="242"/>
      <c r="N39" s="340"/>
      <c r="O39" s="276"/>
      <c r="P39" s="344"/>
      <c r="Q39" s="277"/>
      <c r="R39" s="277"/>
      <c r="S39" s="277"/>
    </row>
    <row r="40" spans="2:19" ht="15.75">
      <c r="B40" s="342"/>
      <c r="C40" s="290"/>
      <c r="D40" s="369"/>
      <c r="E40" s="350"/>
      <c r="G40" s="352"/>
      <c r="H40" s="418" t="s">
        <v>56</v>
      </c>
      <c r="I40" s="274"/>
      <c r="J40" s="248"/>
      <c r="K40" s="248"/>
      <c r="L40" s="341"/>
      <c r="M40" s="242"/>
      <c r="N40" s="573"/>
      <c r="O40" s="277"/>
      <c r="P40" s="349"/>
      <c r="Q40" s="573"/>
      <c r="R40" s="277"/>
      <c r="S40" s="573"/>
    </row>
    <row r="41" spans="2:19" ht="15.75">
      <c r="B41" s="346"/>
      <c r="C41" s="290"/>
      <c r="D41" s="369"/>
      <c r="E41" s="353"/>
      <c r="F41" s="406"/>
      <c r="G41" s="352"/>
      <c r="H41" s="406"/>
      <c r="I41" s="427"/>
      <c r="J41" s="346"/>
      <c r="K41" s="248"/>
      <c r="L41" s="343"/>
      <c r="M41" s="242"/>
      <c r="N41" s="276"/>
      <c r="O41" s="574"/>
      <c r="P41" s="349"/>
      <c r="Q41" s="276"/>
      <c r="R41" s="276"/>
      <c r="S41" s="276"/>
    </row>
    <row r="42" spans="2:19" ht="15.75">
      <c r="B42" s="342"/>
      <c r="C42" s="297"/>
      <c r="D42" s="248"/>
      <c r="E42" s="338"/>
      <c r="F42" s="248"/>
      <c r="G42" s="281"/>
      <c r="H42" s="248"/>
      <c r="I42" s="290"/>
      <c r="J42" s="268"/>
      <c r="K42" s="248"/>
      <c r="L42" s="341"/>
      <c r="M42" s="242"/>
      <c r="N42" s="246"/>
      <c r="O42" s="242"/>
      <c r="P42" s="246"/>
      <c r="Q42" s="242"/>
      <c r="R42" s="277"/>
      <c r="S42" s="242"/>
    </row>
    <row r="43" spans="2:19" ht="15.75">
      <c r="B43" s="342"/>
      <c r="C43" s="419"/>
      <c r="D43" s="248"/>
      <c r="E43" s="338"/>
      <c r="F43" s="274"/>
      <c r="G43" s="281"/>
      <c r="H43" s="274"/>
      <c r="I43" s="406"/>
      <c r="J43" s="268"/>
      <c r="K43" s="248"/>
      <c r="L43" s="343"/>
      <c r="M43" s="573"/>
      <c r="N43" s="246"/>
      <c r="O43" s="242"/>
      <c r="P43" s="246"/>
      <c r="Q43" s="277"/>
      <c r="R43" s="277"/>
      <c r="S43" s="277"/>
    </row>
    <row r="44" spans="2:19" ht="15.75">
      <c r="B44" s="346" t="s">
        <v>759</v>
      </c>
      <c r="C44" s="411" t="str">
        <f>'女乙賽程'!R19</f>
        <v>SURVIVOR</v>
      </c>
      <c r="D44" s="273"/>
      <c r="E44" s="296"/>
      <c r="F44" s="291"/>
      <c r="G44" s="281"/>
      <c r="H44" s="274"/>
      <c r="I44" s="248"/>
      <c r="J44" s="268"/>
      <c r="K44" s="248"/>
      <c r="L44" s="343"/>
      <c r="M44" s="573"/>
      <c r="N44" s="276"/>
      <c r="O44" s="276"/>
      <c r="P44" s="344"/>
      <c r="Q44" s="277"/>
      <c r="R44" s="277"/>
      <c r="S44" s="277"/>
    </row>
    <row r="45" spans="2:19" ht="15.75">
      <c r="B45" s="342"/>
      <c r="C45" s="425" t="s">
        <v>831</v>
      </c>
      <c r="D45" s="420"/>
      <c r="F45" s="291"/>
      <c r="G45" s="281"/>
      <c r="H45" s="274"/>
      <c r="I45" s="274"/>
      <c r="J45" s="248"/>
      <c r="K45" s="248"/>
      <c r="L45" s="341"/>
      <c r="M45" s="242"/>
      <c r="N45" s="276"/>
      <c r="O45" s="276"/>
      <c r="P45" s="195"/>
      <c r="Q45" s="277"/>
      <c r="R45" s="277"/>
      <c r="S45" s="277"/>
    </row>
    <row r="46" spans="2:19" ht="15.75">
      <c r="B46" s="342"/>
      <c r="C46" s="409"/>
      <c r="D46" s="291"/>
      <c r="E46" s="411"/>
      <c r="F46" s="291"/>
      <c r="G46" s="281"/>
      <c r="H46" s="274"/>
      <c r="I46" s="274"/>
      <c r="J46" s="248"/>
      <c r="K46" s="248"/>
      <c r="M46" s="242"/>
      <c r="N46" s="573"/>
      <c r="O46" s="277"/>
      <c r="P46" s="344"/>
      <c r="Q46" s="277"/>
      <c r="R46" s="277"/>
      <c r="S46" s="277"/>
    </row>
    <row r="47" spans="2:19" ht="15.75">
      <c r="B47" s="342"/>
      <c r="C47" s="409"/>
      <c r="D47" s="291"/>
      <c r="E47" s="345"/>
      <c r="F47" s="291"/>
      <c r="G47" s="281"/>
      <c r="H47" s="274"/>
      <c r="I47" s="274"/>
      <c r="J47" s="248"/>
      <c r="K47" s="248"/>
      <c r="L47" s="354"/>
      <c r="M47" s="242"/>
      <c r="N47" s="246"/>
      <c r="O47" s="276"/>
      <c r="P47" s="344"/>
      <c r="Q47" s="277"/>
      <c r="R47" s="277"/>
      <c r="S47" s="277"/>
    </row>
    <row r="48" spans="2:19" ht="15.75">
      <c r="B48" s="342" t="s">
        <v>787</v>
      </c>
      <c r="C48" s="429" t="str">
        <f>'女乙賽程'!R26</f>
        <v>羚靖</v>
      </c>
      <c r="D48" s="290"/>
      <c r="E48" s="345"/>
      <c r="F48" s="291"/>
      <c r="G48" s="281"/>
      <c r="H48" s="274"/>
      <c r="I48" s="274"/>
      <c r="J48" s="248"/>
      <c r="K48" s="248"/>
      <c r="M48" s="573"/>
      <c r="N48" s="195"/>
      <c r="O48" s="574"/>
      <c r="P48" s="344"/>
      <c r="Q48" s="276"/>
      <c r="R48" s="277"/>
      <c r="S48" s="277"/>
    </row>
    <row r="49" spans="2:19" ht="15.75">
      <c r="B49" s="342"/>
      <c r="C49" s="162"/>
      <c r="D49" s="369"/>
      <c r="E49" s="345"/>
      <c r="F49" s="415"/>
      <c r="G49" s="411"/>
      <c r="H49" s="274"/>
      <c r="I49" s="274"/>
      <c r="J49" s="248"/>
      <c r="K49" s="248"/>
      <c r="L49" s="343"/>
      <c r="M49" s="573"/>
      <c r="N49" s="276"/>
      <c r="O49" s="276"/>
      <c r="P49" s="344"/>
      <c r="Q49" s="242"/>
      <c r="R49" s="277"/>
      <c r="S49" s="277"/>
    </row>
    <row r="50" spans="2:19" ht="15.75">
      <c r="B50" s="342"/>
      <c r="C50" s="273"/>
      <c r="D50" s="290"/>
      <c r="E50" s="345"/>
      <c r="F50" s="248"/>
      <c r="H50" s="274"/>
      <c r="I50" s="274"/>
      <c r="J50" s="248"/>
      <c r="K50" s="248"/>
      <c r="L50" s="341"/>
      <c r="M50" s="242"/>
      <c r="N50" s="276"/>
      <c r="O50" s="573"/>
      <c r="P50" s="573"/>
      <c r="Q50" s="276"/>
      <c r="R50" s="277"/>
      <c r="S50" s="277"/>
    </row>
    <row r="51" spans="2:19" ht="15.75">
      <c r="B51" s="342"/>
      <c r="C51" s="273"/>
      <c r="D51" s="427"/>
      <c r="E51" s="426" t="s">
        <v>832</v>
      </c>
      <c r="F51" s="273"/>
      <c r="G51" s="274"/>
      <c r="H51" s="274"/>
      <c r="I51" s="274"/>
      <c r="J51" s="248"/>
      <c r="K51" s="248"/>
      <c r="L51" s="343"/>
      <c r="M51" s="242"/>
      <c r="N51" s="276"/>
      <c r="O51" s="276"/>
      <c r="P51" s="246"/>
      <c r="Q51" s="242"/>
      <c r="R51" s="242"/>
      <c r="S51" s="277"/>
    </row>
    <row r="52" spans="2:19" ht="15.75">
      <c r="B52" s="342"/>
      <c r="C52" s="290"/>
      <c r="D52" s="290"/>
      <c r="E52" s="409"/>
      <c r="F52" s="248"/>
      <c r="G52" s="421"/>
      <c r="H52" s="291"/>
      <c r="I52" s="248"/>
      <c r="J52" s="248"/>
      <c r="K52" s="248"/>
      <c r="L52" s="355"/>
      <c r="M52" s="242"/>
      <c r="N52" s="276"/>
      <c r="O52" s="276"/>
      <c r="P52" s="344"/>
      <c r="Q52" s="242"/>
      <c r="R52" s="242"/>
      <c r="S52" s="277"/>
    </row>
    <row r="53" spans="2:19" ht="15.75">
      <c r="B53" s="346"/>
      <c r="C53" s="290"/>
      <c r="D53" s="290"/>
      <c r="E53" s="345"/>
      <c r="F53" s="248"/>
      <c r="G53" s="578"/>
      <c r="J53" s="248"/>
      <c r="K53" s="248"/>
      <c r="M53" s="356"/>
      <c r="N53" s="573"/>
      <c r="O53" s="277"/>
      <c r="P53" s="344"/>
      <c r="Q53" s="242"/>
      <c r="R53" s="242"/>
      <c r="S53" s="277"/>
    </row>
    <row r="54" spans="2:19" ht="15.75">
      <c r="B54" s="342"/>
      <c r="C54" s="427"/>
      <c r="D54" s="291"/>
      <c r="E54" s="345"/>
      <c r="F54" s="248"/>
      <c r="G54" s="249"/>
      <c r="H54" s="426" t="s">
        <v>833</v>
      </c>
      <c r="I54" s="382"/>
      <c r="J54" s="248"/>
      <c r="K54" s="248"/>
      <c r="L54" s="343"/>
      <c r="M54" s="573"/>
      <c r="N54" s="357"/>
      <c r="O54" s="276"/>
      <c r="P54" s="344"/>
      <c r="Q54" s="242"/>
      <c r="R54" s="242"/>
      <c r="S54" s="277"/>
    </row>
    <row r="55" spans="2:19" ht="15.75">
      <c r="B55" s="370"/>
      <c r="C55" s="162"/>
      <c r="D55" s="359"/>
      <c r="E55" s="345"/>
      <c r="F55" s="248"/>
      <c r="H55" s="418" t="s">
        <v>19</v>
      </c>
      <c r="I55" s="576"/>
      <c r="J55" s="268"/>
      <c r="K55" s="248"/>
      <c r="L55" s="355"/>
      <c r="M55" s="573"/>
      <c r="N55" s="358"/>
      <c r="O55" s="276"/>
      <c r="P55" s="344"/>
      <c r="Q55" s="242"/>
      <c r="R55" s="242"/>
      <c r="S55" s="242"/>
    </row>
    <row r="56" spans="2:19" ht="15.75">
      <c r="B56" s="342" t="s">
        <v>788</v>
      </c>
      <c r="C56" s="411" t="str">
        <f>'女乙賽程'!R8</f>
        <v>蠢嵐</v>
      </c>
      <c r="D56" s="273"/>
      <c r="E56" s="345"/>
      <c r="F56" s="248"/>
      <c r="G56" s="577"/>
      <c r="H56" s="268"/>
      <c r="I56" s="291"/>
      <c r="J56" s="268"/>
      <c r="K56" s="248"/>
      <c r="L56" s="341"/>
      <c r="M56" s="242"/>
      <c r="N56" s="573"/>
      <c r="O56" s="276"/>
      <c r="P56" s="246"/>
      <c r="Q56" s="277"/>
      <c r="R56" s="242"/>
      <c r="S56" s="242"/>
    </row>
    <row r="57" spans="2:19" ht="15.75">
      <c r="B57" s="342"/>
      <c r="C57" s="426" t="s">
        <v>834</v>
      </c>
      <c r="D57" s="415"/>
      <c r="E57" s="411"/>
      <c r="F57" s="274"/>
      <c r="G57" s="421"/>
      <c r="H57" s="268"/>
      <c r="I57" s="268"/>
      <c r="J57" s="268"/>
      <c r="K57" s="248"/>
      <c r="L57" s="343"/>
      <c r="M57" s="242"/>
      <c r="N57" s="276"/>
      <c r="O57" s="276"/>
      <c r="P57" s="195"/>
      <c r="Q57" s="575"/>
      <c r="R57" s="575"/>
      <c r="S57" s="277"/>
    </row>
    <row r="58" spans="2:19" ht="15.75">
      <c r="B58" s="370"/>
      <c r="C58" s="409"/>
      <c r="D58" s="290"/>
      <c r="E58" s="347"/>
      <c r="F58" s="422"/>
      <c r="G58" s="423"/>
      <c r="H58" s="291"/>
      <c r="I58" s="268"/>
      <c r="J58" s="268"/>
      <c r="K58" s="248"/>
      <c r="L58" s="341"/>
      <c r="M58" s="242"/>
      <c r="N58" s="246"/>
      <c r="O58" s="276"/>
      <c r="P58" s="277"/>
      <c r="Q58" s="575"/>
      <c r="R58" s="575"/>
      <c r="S58" s="277"/>
    </row>
    <row r="59" spans="2:19" ht="15.75">
      <c r="B59" s="346"/>
      <c r="C59" s="362"/>
      <c r="D59" s="290"/>
      <c r="E59" s="274"/>
      <c r="F59" s="422"/>
      <c r="G59" s="423"/>
      <c r="H59" s="427"/>
      <c r="I59" s="268"/>
      <c r="J59" s="268"/>
      <c r="K59" s="248"/>
      <c r="M59" s="573"/>
      <c r="N59" s="195"/>
      <c r="O59" s="276"/>
      <c r="P59" s="277"/>
      <c r="Q59" s="575"/>
      <c r="R59" s="575"/>
      <c r="S59" s="277"/>
    </row>
    <row r="60" spans="2:19" ht="15.75">
      <c r="B60" s="342" t="s">
        <v>758</v>
      </c>
      <c r="C60" s="429" t="str">
        <f>'女乙賽程'!R13</f>
        <v>TY</v>
      </c>
      <c r="D60" s="407"/>
      <c r="E60" s="274"/>
      <c r="F60" s="422"/>
      <c r="G60" s="423"/>
      <c r="H60" s="290"/>
      <c r="I60" s="291"/>
      <c r="J60" s="268"/>
      <c r="K60" s="248"/>
      <c r="L60" s="343"/>
      <c r="M60" s="573"/>
      <c r="N60" s="573"/>
      <c r="O60" s="276"/>
      <c r="P60" s="277"/>
      <c r="Q60" s="575"/>
      <c r="R60" s="575"/>
      <c r="S60" s="277"/>
    </row>
    <row r="61" spans="2:19" ht="15.75">
      <c r="B61" s="346"/>
      <c r="C61" s="162"/>
      <c r="D61" s="273"/>
      <c r="E61" s="274"/>
      <c r="F61" s="422"/>
      <c r="G61" s="423"/>
      <c r="H61" s="291"/>
      <c r="I61" s="405"/>
      <c r="J61" s="268"/>
      <c r="K61" s="268"/>
      <c r="L61" s="341"/>
      <c r="M61" s="242"/>
      <c r="N61" s="246"/>
      <c r="O61" s="277"/>
      <c r="P61" s="277"/>
      <c r="Q61" s="575"/>
      <c r="R61" s="575"/>
      <c r="S61" s="277"/>
    </row>
    <row r="62" spans="2:19" ht="15.75">
      <c r="B62" s="342"/>
      <c r="C62" s="297"/>
      <c r="D62" s="291"/>
      <c r="E62" s="291"/>
      <c r="F62" s="422"/>
      <c r="G62" s="424" t="s">
        <v>40</v>
      </c>
      <c r="H62" s="152" t="s">
        <v>822</v>
      </c>
      <c r="I62" s="290"/>
      <c r="J62" s="268"/>
      <c r="K62" s="268"/>
      <c r="L62" s="343"/>
      <c r="M62" s="242"/>
      <c r="N62" s="246"/>
      <c r="O62" s="242"/>
      <c r="P62" s="246"/>
      <c r="Q62" s="575"/>
      <c r="R62" s="575"/>
      <c r="S62" s="277"/>
    </row>
    <row r="63" spans="2:11" ht="15.75">
      <c r="B63" s="342"/>
      <c r="C63" s="297"/>
      <c r="D63" s="248"/>
      <c r="E63" s="338"/>
      <c r="F63" s="422"/>
      <c r="G63" s="424" t="s">
        <v>41</v>
      </c>
      <c r="H63" s="152" t="s">
        <v>823</v>
      </c>
      <c r="I63" s="406"/>
      <c r="J63" s="268"/>
      <c r="K63" s="248"/>
    </row>
    <row r="64" spans="2:11" ht="15.75">
      <c r="B64" s="346"/>
      <c r="C64" s="268"/>
      <c r="D64" s="248"/>
      <c r="E64" s="248"/>
      <c r="F64" s="422"/>
      <c r="G64" s="424" t="s">
        <v>42</v>
      </c>
      <c r="H64" s="152" t="s">
        <v>824</v>
      </c>
      <c r="I64" s="291"/>
      <c r="J64" s="268"/>
      <c r="K64" s="248"/>
    </row>
    <row r="65" spans="2:11" ht="15.75">
      <c r="B65" s="342"/>
      <c r="C65" s="268"/>
      <c r="D65" s="248"/>
      <c r="E65" s="248"/>
      <c r="F65" s="248"/>
      <c r="G65" s="424" t="s">
        <v>43</v>
      </c>
      <c r="H65" s="152" t="s">
        <v>825</v>
      </c>
      <c r="I65" s="291"/>
      <c r="J65" s="268"/>
      <c r="K65" s="248"/>
    </row>
    <row r="66" spans="2:11" ht="15.75">
      <c r="B66" s="390"/>
      <c r="C66" s="242"/>
      <c r="D66" s="154"/>
      <c r="F66" s="424"/>
      <c r="G66" s="424" t="s">
        <v>78</v>
      </c>
      <c r="H66" s="152" t="s">
        <v>826</v>
      </c>
      <c r="I66" s="268"/>
      <c r="J66" s="268"/>
      <c r="K66" s="248"/>
    </row>
    <row r="67" spans="2:11" ht="15.75">
      <c r="B67" s="268"/>
      <c r="C67" s="242"/>
      <c r="D67" s="154"/>
      <c r="F67" s="424"/>
      <c r="G67" s="424"/>
      <c r="H67" s="152"/>
      <c r="I67" s="268"/>
      <c r="J67" s="268"/>
      <c r="K67" s="248"/>
    </row>
    <row r="68" spans="2:10" ht="15.75">
      <c r="B68" s="332"/>
      <c r="C68" s="242"/>
      <c r="D68" s="154"/>
      <c r="F68" s="424"/>
      <c r="G68" s="277"/>
      <c r="H68" s="389"/>
      <c r="I68" s="389"/>
      <c r="J68" s="242"/>
    </row>
    <row r="69" spans="2:10" ht="15.75">
      <c r="B69" s="332"/>
      <c r="C69" s="242"/>
      <c r="D69" s="154"/>
      <c r="F69" s="424"/>
      <c r="G69" s="277"/>
      <c r="H69" s="389"/>
      <c r="I69" s="389"/>
      <c r="J69" s="242"/>
    </row>
    <row r="70" spans="2:10" ht="15.75">
      <c r="B70" s="332"/>
      <c r="C70" s="242"/>
      <c r="D70" s="154"/>
      <c r="F70" s="424"/>
      <c r="G70" s="277"/>
      <c r="H70" s="242"/>
      <c r="I70" s="389"/>
      <c r="J70" s="242"/>
    </row>
    <row r="71" spans="2:12" ht="15.75">
      <c r="B71" s="332"/>
      <c r="C71" s="377"/>
      <c r="G71" s="575"/>
      <c r="H71" s="277"/>
      <c r="I71" s="389"/>
      <c r="J71" s="242"/>
      <c r="K71" s="424"/>
      <c r="L71" s="152"/>
    </row>
    <row r="72" spans="2:10" ht="15.75">
      <c r="B72" s="332"/>
      <c r="C72" s="377"/>
      <c r="G72" s="575"/>
      <c r="H72" s="277"/>
      <c r="I72" s="242"/>
      <c r="J72" s="242"/>
    </row>
    <row r="73" spans="2:10" ht="15.75">
      <c r="B73" s="332"/>
      <c r="C73" s="377"/>
      <c r="G73" s="575"/>
      <c r="H73" s="277"/>
      <c r="I73" s="242"/>
      <c r="J73" s="242"/>
    </row>
    <row r="74" spans="2:10" ht="15.75">
      <c r="B74" s="332"/>
      <c r="C74" s="377"/>
      <c r="G74" s="242"/>
      <c r="H74" s="242"/>
      <c r="I74" s="242"/>
      <c r="J74" s="242"/>
    </row>
    <row r="75" spans="2:3" ht="15.75">
      <c r="B75" s="332"/>
      <c r="C75" s="377"/>
    </row>
    <row r="76" spans="2:3" ht="15.75">
      <c r="B76" s="242"/>
      <c r="C76" s="242"/>
    </row>
    <row r="77" spans="2:3" ht="15.75">
      <c r="B77" s="242"/>
      <c r="C77" s="242"/>
    </row>
    <row r="78" spans="2:4" ht="15.75">
      <c r="B78" s="242"/>
      <c r="C78" s="242"/>
      <c r="D78" s="154"/>
    </row>
    <row r="79" spans="2:4" ht="15.75">
      <c r="B79" s="242"/>
      <c r="C79" s="242"/>
      <c r="D79" s="154"/>
    </row>
    <row r="80" spans="2:4" ht="15.75">
      <c r="B80" s="242"/>
      <c r="C80" s="242"/>
      <c r="D80" s="154"/>
    </row>
    <row r="81" spans="2:4" ht="15.75">
      <c r="B81" s="242"/>
      <c r="C81" s="242"/>
      <c r="D81" s="154"/>
    </row>
    <row r="82" spans="2:4" ht="15.75">
      <c r="B82" s="242"/>
      <c r="C82" s="242"/>
      <c r="D82" s="154"/>
    </row>
    <row r="83" ht="15.75">
      <c r="D83" s="154"/>
    </row>
    <row r="84" ht="15.75">
      <c r="D84" s="154"/>
    </row>
    <row r="85" ht="15.75">
      <c r="D85" s="154"/>
    </row>
    <row r="86" ht="15.75">
      <c r="D86" s="154"/>
    </row>
    <row r="87" ht="15.75">
      <c r="D87" s="154"/>
    </row>
    <row r="88" ht="15.75">
      <c r="D88" s="154"/>
    </row>
    <row r="89" ht="15.75">
      <c r="D89" s="154"/>
    </row>
    <row r="90" ht="15.75">
      <c r="D90" s="154"/>
    </row>
    <row r="91" ht="15.75">
      <c r="D91" s="154"/>
    </row>
    <row r="92" ht="15.75">
      <c r="D92" s="154"/>
    </row>
    <row r="93" ht="15.75">
      <c r="D93" s="154"/>
    </row>
    <row r="94" ht="15.75">
      <c r="D94" s="154"/>
    </row>
    <row r="95" ht="15.75">
      <c r="D95" s="154"/>
    </row>
    <row r="96" ht="15.75">
      <c r="D96" s="154"/>
    </row>
    <row r="100" ht="15.75">
      <c r="J100" s="242"/>
    </row>
    <row r="113" ht="15.75">
      <c r="D113" s="154"/>
    </row>
    <row r="114" ht="15.75">
      <c r="D114" s="154"/>
    </row>
    <row r="115" ht="15.75">
      <c r="D115" s="154"/>
    </row>
    <row r="116" ht="15.75">
      <c r="D116" s="154"/>
    </row>
    <row r="117" ht="15.75">
      <c r="D117" s="154"/>
    </row>
    <row r="118" ht="15.75">
      <c r="D118" s="154"/>
    </row>
    <row r="119" ht="15.75">
      <c r="D119" s="154"/>
    </row>
    <row r="120" spans="4:12" ht="15.75">
      <c r="D120" s="154"/>
      <c r="K120" s="424" t="s">
        <v>40</v>
      </c>
      <c r="L120" s="152" t="s">
        <v>217</v>
      </c>
    </row>
    <row r="121" spans="2:12" ht="15.75">
      <c r="B121" s="343"/>
      <c r="G121" s="424"/>
      <c r="H121" s="152"/>
      <c r="K121" s="424" t="s">
        <v>41</v>
      </c>
      <c r="L121" s="152" t="s">
        <v>218</v>
      </c>
    </row>
    <row r="122" spans="11:12" ht="15.75">
      <c r="K122" s="424" t="s">
        <v>42</v>
      </c>
      <c r="L122" s="152" t="s">
        <v>219</v>
      </c>
    </row>
    <row r="123" spans="11:12" ht="15.75">
      <c r="K123" s="424" t="s">
        <v>43</v>
      </c>
      <c r="L123" s="152" t="s">
        <v>220</v>
      </c>
    </row>
    <row r="124" spans="11:12" ht="15.75">
      <c r="K124" s="424" t="s">
        <v>78</v>
      </c>
      <c r="L124" s="152" t="s">
        <v>221</v>
      </c>
    </row>
    <row r="125" spans="11:12" ht="15.75">
      <c r="K125" s="424" t="s">
        <v>223</v>
      </c>
      <c r="L125" s="152" t="s">
        <v>224</v>
      </c>
    </row>
    <row r="126" spans="11:12" ht="15.75">
      <c r="K126" s="424"/>
      <c r="L126" s="152"/>
    </row>
  </sheetData>
  <sheetProtection/>
  <printOptions horizontalCentered="1" verticalCentered="1"/>
  <pageMargins left="0.25" right="0.25" top="0.75" bottom="0.75" header="0.3" footer="0.3"/>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AB30"/>
  <sheetViews>
    <sheetView zoomScale="70" zoomScaleNormal="70" zoomScalePageLayoutView="0" workbookViewId="0" topLeftCell="B1">
      <selection activeCell="B1" sqref="A1:B1"/>
    </sheetView>
  </sheetViews>
  <sheetFormatPr defaultColWidth="9.00390625" defaultRowHeight="16.5"/>
  <cols>
    <col min="1" max="1" width="0" style="157" hidden="1" customWidth="1"/>
    <col min="2" max="2" width="9.50390625" style="157" customWidth="1"/>
    <col min="3" max="3" width="7.875" style="157" customWidth="1"/>
    <col min="4" max="4" width="10.125" style="157" customWidth="1"/>
    <col min="5" max="5" width="15.625" style="157" customWidth="1"/>
    <col min="6" max="6" width="5.125" style="157" customWidth="1"/>
    <col min="7" max="7" width="15.875" style="157" customWidth="1"/>
    <col min="8" max="8" width="20.00390625" style="157" customWidth="1"/>
    <col min="9" max="9" width="3.125" style="157" customWidth="1"/>
    <col min="10" max="10" width="20.875" style="157" customWidth="1"/>
    <col min="11" max="14" width="9.00390625" style="160" customWidth="1"/>
    <col min="15" max="15" width="22.00390625" style="157" bestFit="1" customWidth="1"/>
    <col min="16" max="16" width="7.875" style="157" customWidth="1"/>
    <col min="17" max="17" width="9.00390625" style="157" customWidth="1"/>
    <col min="18" max="18" width="16.875" style="157" bestFit="1" customWidth="1"/>
    <col min="19" max="23" width="9.00390625" style="157" customWidth="1"/>
    <col min="24" max="24" width="15.375" style="157" customWidth="1"/>
    <col min="25" max="16384" width="9.00390625" style="157" customWidth="1"/>
  </cols>
  <sheetData>
    <row r="1" spans="2:8" ht="23.25">
      <c r="B1" s="155" t="s">
        <v>231</v>
      </c>
      <c r="C1" s="158"/>
      <c r="D1" s="158"/>
      <c r="E1" s="159"/>
      <c r="G1" s="160"/>
      <c r="H1" s="161"/>
    </row>
    <row r="2" spans="2:8" ht="24">
      <c r="B2" s="161" t="s">
        <v>707</v>
      </c>
      <c r="C2" s="158"/>
      <c r="D2" s="158"/>
      <c r="E2" s="159"/>
      <c r="G2" s="160"/>
      <c r="H2" s="161"/>
    </row>
    <row r="3" spans="2:14" ht="18.75">
      <c r="B3" s="162"/>
      <c r="D3" s="163"/>
      <c r="E3" s="164"/>
      <c r="F3" s="164"/>
      <c r="G3" s="165"/>
      <c r="H3" s="595" t="s">
        <v>674</v>
      </c>
      <c r="I3" s="595"/>
      <c r="J3" s="595"/>
      <c r="K3" s="160" t="s">
        <v>708</v>
      </c>
      <c r="L3" s="160" t="s">
        <v>709</v>
      </c>
      <c r="M3" s="160" t="s">
        <v>696</v>
      </c>
      <c r="N3" s="160" t="s">
        <v>710</v>
      </c>
    </row>
    <row r="4" spans="1:14" ht="15.75">
      <c r="A4" s="166" t="s">
        <v>699</v>
      </c>
      <c r="B4" s="167" t="s">
        <v>98</v>
      </c>
      <c r="C4" s="394" t="s">
        <v>80</v>
      </c>
      <c r="D4" s="395" t="s">
        <v>79</v>
      </c>
      <c r="E4" s="394"/>
      <c r="F4" s="394" t="s">
        <v>99</v>
      </c>
      <c r="G4" s="394"/>
      <c r="H4" s="169" t="s">
        <v>100</v>
      </c>
      <c r="I4" s="170"/>
      <c r="J4" s="169" t="s">
        <v>101</v>
      </c>
      <c r="K4" s="167"/>
      <c r="L4" s="167"/>
      <c r="M4" s="167"/>
      <c r="N4" s="167"/>
    </row>
    <row r="5" spans="1:14" ht="16.5" customHeight="1" thickBot="1">
      <c r="A5" s="171" t="s">
        <v>213</v>
      </c>
      <c r="B5" s="167" t="s">
        <v>711</v>
      </c>
      <c r="C5" s="393" t="s">
        <v>809</v>
      </c>
      <c r="D5" s="395" t="s">
        <v>98</v>
      </c>
      <c r="E5" s="394"/>
      <c r="F5" s="393" t="s">
        <v>733</v>
      </c>
      <c r="G5" s="394"/>
      <c r="H5" s="174" t="s">
        <v>85</v>
      </c>
      <c r="I5" s="175"/>
      <c r="J5" s="174" t="s">
        <v>85</v>
      </c>
      <c r="K5" s="167"/>
      <c r="L5" s="167"/>
      <c r="M5" s="167"/>
      <c r="N5" s="167"/>
    </row>
    <row r="6" spans="1:21" ht="17.25" thickBot="1" thickTop="1">
      <c r="A6" s="177" t="e">
        <f>IF(#REF!&lt;&gt;#REF!,#REF!,"")</f>
        <v>#REF!</v>
      </c>
      <c r="B6" s="363">
        <v>1</v>
      </c>
      <c r="C6" s="300" t="s">
        <v>33</v>
      </c>
      <c r="D6" s="396">
        <v>1</v>
      </c>
      <c r="E6" s="320" t="s">
        <v>225</v>
      </c>
      <c r="F6" s="314" t="s">
        <v>112</v>
      </c>
      <c r="G6" s="315" t="s">
        <v>743</v>
      </c>
      <c r="H6" s="184" t="str">
        <f>VLOOKUP(E6,WD!$C$6:$K$77,3,FALSE)</f>
        <v>葵青JELLY冰冰</v>
      </c>
      <c r="I6" s="184" t="s">
        <v>112</v>
      </c>
      <c r="J6" s="184" t="str">
        <f>VLOOKUP(G6,WD!$C$6:$K$77,3,FALSE)</f>
        <v>Pek Lah</v>
      </c>
      <c r="K6" s="167">
        <v>2</v>
      </c>
      <c r="L6" s="167">
        <v>42</v>
      </c>
      <c r="M6" s="167">
        <v>23</v>
      </c>
      <c r="N6" s="167">
        <v>0</v>
      </c>
      <c r="O6" s="157" t="s">
        <v>1039</v>
      </c>
      <c r="P6" s="157" t="s">
        <v>72</v>
      </c>
      <c r="Q6" s="176" t="s">
        <v>670</v>
      </c>
      <c r="R6" s="159" t="s">
        <v>671</v>
      </c>
      <c r="S6" s="159" t="s">
        <v>232</v>
      </c>
      <c r="T6" s="159" t="s">
        <v>233</v>
      </c>
      <c r="U6" s="159" t="s">
        <v>672</v>
      </c>
    </row>
    <row r="7" spans="1:21" ht="17.25" thickBot="1" thickTop="1">
      <c r="A7" s="186" t="e">
        <f>IF(#REF!&lt;&gt;#REF!,#REF!,"")</f>
        <v>#REF!</v>
      </c>
      <c r="B7" s="364">
        <v>2</v>
      </c>
      <c r="C7" s="300" t="s">
        <v>33</v>
      </c>
      <c r="D7" s="301">
        <v>2</v>
      </c>
      <c r="E7" s="302" t="s">
        <v>236</v>
      </c>
      <c r="F7" s="303" t="s">
        <v>112</v>
      </c>
      <c r="G7" s="304" t="s">
        <v>115</v>
      </c>
      <c r="H7" s="184" t="str">
        <f>VLOOKUP(E7,WD!$C$6:$K$77,3,FALSE)</f>
        <v>蠢嵐</v>
      </c>
      <c r="I7" s="184" t="s">
        <v>112</v>
      </c>
      <c r="J7" s="184" t="str">
        <f>VLOOKUP(G7,WD!$C$6:$K$77,3,FALSE)</f>
        <v>美沙彤</v>
      </c>
      <c r="K7" s="167">
        <v>2</v>
      </c>
      <c r="L7" s="167">
        <v>42</v>
      </c>
      <c r="M7" s="167">
        <v>20</v>
      </c>
      <c r="N7" s="167">
        <v>0</v>
      </c>
      <c r="O7" s="157" t="s">
        <v>1036</v>
      </c>
      <c r="Q7" s="170">
        <v>1</v>
      </c>
      <c r="R7" s="185" t="str">
        <f>H6</f>
        <v>葵青JELLY冰冰</v>
      </c>
      <c r="S7" s="185">
        <v>3</v>
      </c>
      <c r="T7" s="185">
        <v>0</v>
      </c>
      <c r="U7" s="185">
        <f>S7*3+T7*0</f>
        <v>9</v>
      </c>
    </row>
    <row r="8" spans="1:21" ht="17.25" thickBot="1" thickTop="1">
      <c r="A8" s="186" t="e">
        <f>IF(#REF!&lt;&gt;#REF!,#REF!,"")</f>
        <v>#REF!</v>
      </c>
      <c r="B8" s="363">
        <v>3</v>
      </c>
      <c r="C8" s="300" t="s">
        <v>33</v>
      </c>
      <c r="D8" s="301">
        <v>3</v>
      </c>
      <c r="E8" s="302" t="s">
        <v>225</v>
      </c>
      <c r="F8" s="303" t="s">
        <v>112</v>
      </c>
      <c r="G8" s="304" t="s">
        <v>115</v>
      </c>
      <c r="H8" s="184" t="str">
        <f>VLOOKUP(E8,WD!$C$6:$K$77,3,FALSE)</f>
        <v>葵青JELLY冰冰</v>
      </c>
      <c r="I8" s="184" t="s">
        <v>112</v>
      </c>
      <c r="J8" s="184" t="str">
        <f>VLOOKUP(G8,WD!$C$6:$K$77,3,FALSE)</f>
        <v>美沙彤</v>
      </c>
      <c r="K8" s="167">
        <v>2</v>
      </c>
      <c r="L8" s="167">
        <v>42</v>
      </c>
      <c r="M8" s="167">
        <v>21</v>
      </c>
      <c r="N8" s="167">
        <v>0</v>
      </c>
      <c r="O8" s="157" t="s">
        <v>1040</v>
      </c>
      <c r="Q8" s="170">
        <v>2</v>
      </c>
      <c r="R8" s="185" t="str">
        <f>H7</f>
        <v>蠢嵐</v>
      </c>
      <c r="S8" s="185">
        <v>2</v>
      </c>
      <c r="T8" s="185">
        <v>1</v>
      </c>
      <c r="U8" s="185">
        <f>S8*3+T8*0</f>
        <v>6</v>
      </c>
    </row>
    <row r="9" spans="1:21" ht="17.25" thickBot="1" thickTop="1">
      <c r="A9" s="186" t="e">
        <f>IF(#REF!&lt;&gt;#REF!,#REF!,"")</f>
        <v>#REF!</v>
      </c>
      <c r="B9" s="364">
        <v>4</v>
      </c>
      <c r="C9" s="300" t="s">
        <v>33</v>
      </c>
      <c r="D9" s="301">
        <v>4</v>
      </c>
      <c r="E9" s="302" t="s">
        <v>94</v>
      </c>
      <c r="F9" s="303" t="s">
        <v>112</v>
      </c>
      <c r="G9" s="304" t="s">
        <v>743</v>
      </c>
      <c r="H9" s="184" t="str">
        <f>VLOOKUP(E9,WD!$C$6:$K$77,3,FALSE)</f>
        <v>蠢嵐</v>
      </c>
      <c r="I9" s="184" t="s">
        <v>112</v>
      </c>
      <c r="J9" s="184" t="str">
        <f>VLOOKUP(G9,WD!$C$6:$K$77,3,FALSE)</f>
        <v>Pek Lah</v>
      </c>
      <c r="K9" s="167">
        <v>2</v>
      </c>
      <c r="L9" s="167">
        <v>42</v>
      </c>
      <c r="M9" s="167">
        <v>17</v>
      </c>
      <c r="N9" s="167">
        <v>0</v>
      </c>
      <c r="O9" s="157" t="s">
        <v>1037</v>
      </c>
      <c r="Q9" s="170">
        <v>3</v>
      </c>
      <c r="R9" s="185" t="str">
        <f>J10</f>
        <v>Pek Lah</v>
      </c>
      <c r="S9" s="185">
        <f>1</f>
        <v>1</v>
      </c>
      <c r="T9" s="185">
        <v>2</v>
      </c>
      <c r="U9" s="185">
        <f>S9*3+T9*0</f>
        <v>3</v>
      </c>
    </row>
    <row r="10" spans="1:21" ht="17.25" thickBot="1" thickTop="1">
      <c r="A10" s="186" t="e">
        <f>IF(#REF!&lt;&gt;#REF!,#REF!,"")</f>
        <v>#REF!</v>
      </c>
      <c r="B10" s="363">
        <v>5</v>
      </c>
      <c r="C10" s="300" t="s">
        <v>33</v>
      </c>
      <c r="D10" s="301">
        <v>5</v>
      </c>
      <c r="E10" s="302" t="s">
        <v>115</v>
      </c>
      <c r="F10" s="303" t="s">
        <v>112</v>
      </c>
      <c r="G10" s="304" t="s">
        <v>743</v>
      </c>
      <c r="H10" s="184" t="str">
        <f>VLOOKUP(E10,WD!$C$6:$K$77,3,FALSE)</f>
        <v>美沙彤</v>
      </c>
      <c r="I10" s="184" t="s">
        <v>112</v>
      </c>
      <c r="J10" s="184" t="str">
        <f>VLOOKUP(G10,WD!$C$6:$K$77,3,FALSE)</f>
        <v>Pek Lah</v>
      </c>
      <c r="K10" s="167">
        <v>1</v>
      </c>
      <c r="L10" s="167">
        <v>48</v>
      </c>
      <c r="M10" s="167">
        <v>59</v>
      </c>
      <c r="N10" s="167">
        <v>2</v>
      </c>
      <c r="O10" s="157" t="s">
        <v>1041</v>
      </c>
      <c r="Q10" s="170">
        <v>4</v>
      </c>
      <c r="R10" s="185" t="str">
        <f>J8</f>
        <v>美沙彤</v>
      </c>
      <c r="S10" s="185">
        <v>0</v>
      </c>
      <c r="T10" s="185">
        <v>3</v>
      </c>
      <c r="U10" s="185">
        <f>S10*3+T10*0</f>
        <v>0</v>
      </c>
    </row>
    <row r="11" spans="1:23" ht="17.25" thickBot="1" thickTop="1">
      <c r="A11" s="186"/>
      <c r="B11" s="364">
        <v>6</v>
      </c>
      <c r="C11" s="311" t="s">
        <v>33</v>
      </c>
      <c r="D11" s="317">
        <v>6</v>
      </c>
      <c r="E11" s="302" t="s">
        <v>73</v>
      </c>
      <c r="F11" s="303" t="s">
        <v>112</v>
      </c>
      <c r="G11" s="304" t="s">
        <v>94</v>
      </c>
      <c r="H11" s="184" t="str">
        <f>VLOOKUP(E11,WD!$C$6:$K$77,3,FALSE)</f>
        <v>葵青JELLY冰冰</v>
      </c>
      <c r="I11" s="184" t="s">
        <v>112</v>
      </c>
      <c r="J11" s="184" t="str">
        <f>VLOOKUP(G11,WD!$C$6:$K$77,3,FALSE)</f>
        <v>蠢嵐</v>
      </c>
      <c r="K11" s="167">
        <v>2</v>
      </c>
      <c r="L11" s="167">
        <v>43</v>
      </c>
      <c r="M11" s="167">
        <v>39</v>
      </c>
      <c r="N11" s="167">
        <v>0</v>
      </c>
      <c r="O11" s="157" t="s">
        <v>1038</v>
      </c>
      <c r="Q11" s="195"/>
      <c r="W11" s="195"/>
    </row>
    <row r="12" spans="1:21" ht="17.25" thickBot="1" thickTop="1">
      <c r="A12" s="186"/>
      <c r="B12" s="363">
        <v>7</v>
      </c>
      <c r="C12" s="300" t="s">
        <v>57</v>
      </c>
      <c r="D12" s="396">
        <v>1</v>
      </c>
      <c r="E12" s="320" t="s">
        <v>728</v>
      </c>
      <c r="F12" s="314" t="s">
        <v>112</v>
      </c>
      <c r="G12" s="315" t="s">
        <v>744</v>
      </c>
      <c r="H12" s="184" t="str">
        <f>VLOOKUP(E12,WD!$C$6:$K$77,3,FALSE)</f>
        <v>TY</v>
      </c>
      <c r="I12" s="184" t="s">
        <v>112</v>
      </c>
      <c r="J12" s="184" t="str">
        <f>VLOOKUP(G12,WD!$C$6:$K$77,3,FALSE)</f>
        <v>Forest Sea</v>
      </c>
      <c r="K12" s="167">
        <v>2</v>
      </c>
      <c r="L12" s="167">
        <v>42</v>
      </c>
      <c r="M12" s="167">
        <v>7</v>
      </c>
      <c r="N12" s="167">
        <v>0</v>
      </c>
      <c r="O12" s="195" t="s">
        <v>1098</v>
      </c>
      <c r="P12" s="157" t="s">
        <v>57</v>
      </c>
      <c r="Q12" s="176" t="s">
        <v>670</v>
      </c>
      <c r="R12" s="159" t="s">
        <v>671</v>
      </c>
      <c r="S12" s="159" t="s">
        <v>232</v>
      </c>
      <c r="T12" s="159" t="s">
        <v>233</v>
      </c>
      <c r="U12" s="159" t="s">
        <v>672</v>
      </c>
    </row>
    <row r="13" spans="1:21" ht="17.25" thickBot="1" thickTop="1">
      <c r="A13" s="186"/>
      <c r="B13" s="364">
        <v>8</v>
      </c>
      <c r="C13" s="300" t="s">
        <v>57</v>
      </c>
      <c r="D13" s="301">
        <v>2</v>
      </c>
      <c r="E13" s="302" t="s">
        <v>20</v>
      </c>
      <c r="F13" s="303" t="s">
        <v>112</v>
      </c>
      <c r="G13" s="304" t="s">
        <v>287</v>
      </c>
      <c r="H13" s="184" t="str">
        <f>VLOOKUP(E13,WD!$C$6:$K$77,3,FALSE)</f>
        <v>石大HT</v>
      </c>
      <c r="I13" s="184" t="s">
        <v>112</v>
      </c>
      <c r="J13" s="184" t="str">
        <f>VLOOKUP(G13,WD!$C$6:$K$77,3,FALSE)</f>
        <v>J&amp;I</v>
      </c>
      <c r="K13" s="167">
        <v>2</v>
      </c>
      <c r="L13" s="167">
        <v>42</v>
      </c>
      <c r="M13" s="167">
        <v>31</v>
      </c>
      <c r="N13" s="167">
        <v>0</v>
      </c>
      <c r="O13" s="195" t="s">
        <v>1101</v>
      </c>
      <c r="Q13" s="170">
        <v>1</v>
      </c>
      <c r="R13" s="185" t="str">
        <f>H17</f>
        <v>TY</v>
      </c>
      <c r="S13" s="185">
        <v>3</v>
      </c>
      <c r="T13" s="185">
        <v>0</v>
      </c>
      <c r="U13" s="185">
        <f>S13*3+T13*0</f>
        <v>9</v>
      </c>
    </row>
    <row r="14" spans="1:22" ht="17.25" thickBot="1" thickTop="1">
      <c r="A14" s="186"/>
      <c r="B14" s="363">
        <v>9</v>
      </c>
      <c r="C14" s="300" t="s">
        <v>57</v>
      </c>
      <c r="D14" s="301">
        <v>3</v>
      </c>
      <c r="E14" s="302" t="s">
        <v>728</v>
      </c>
      <c r="F14" s="303" t="s">
        <v>112</v>
      </c>
      <c r="G14" s="304" t="s">
        <v>287</v>
      </c>
      <c r="H14" s="184" t="str">
        <f>VLOOKUP(E14,WD!$C$6:$K$77,3,FALSE)</f>
        <v>TY</v>
      </c>
      <c r="I14" s="184" t="s">
        <v>112</v>
      </c>
      <c r="J14" s="184" t="str">
        <f>VLOOKUP(G14,WD!$C$6:$K$77,3,FALSE)</f>
        <v>J&amp;I</v>
      </c>
      <c r="K14" s="167">
        <v>2</v>
      </c>
      <c r="L14" s="167">
        <v>63</v>
      </c>
      <c r="M14" s="167">
        <v>48</v>
      </c>
      <c r="N14" s="167">
        <v>1</v>
      </c>
      <c r="O14" s="195" t="s">
        <v>1102</v>
      </c>
      <c r="Q14" s="170">
        <v>2</v>
      </c>
      <c r="R14" s="185" t="str">
        <f>H16</f>
        <v>J&amp;I</v>
      </c>
      <c r="S14" s="185">
        <v>1</v>
      </c>
      <c r="T14" s="185">
        <v>2</v>
      </c>
      <c r="U14" s="185">
        <f>S14*3+T14*0</f>
        <v>3</v>
      </c>
      <c r="V14" s="157">
        <f>(M13+M14+L16)/(L13+L14+M16)</f>
        <v>0.9758064516129032</v>
      </c>
    </row>
    <row r="15" spans="1:22" ht="18" thickBot="1" thickTop="1">
      <c r="A15" s="186"/>
      <c r="B15" s="364">
        <v>10</v>
      </c>
      <c r="C15" s="300" t="s">
        <v>57</v>
      </c>
      <c r="D15" s="301">
        <v>4</v>
      </c>
      <c r="E15" s="302" t="s">
        <v>93</v>
      </c>
      <c r="F15" s="303" t="s">
        <v>112</v>
      </c>
      <c r="G15" s="304" t="s">
        <v>744</v>
      </c>
      <c r="H15" s="184" t="str">
        <f>VLOOKUP(E15,WD!$C$6:$K$77,3,FALSE)</f>
        <v>石大HT</v>
      </c>
      <c r="I15" s="184" t="s">
        <v>112</v>
      </c>
      <c r="J15" s="184" t="str">
        <f>VLOOKUP(G15,WD!$C$6:$K$77,3,FALSE)</f>
        <v>Forest Sea</v>
      </c>
      <c r="K15" s="167">
        <v>0</v>
      </c>
      <c r="L15" s="167">
        <v>0</v>
      </c>
      <c r="M15" s="167">
        <v>42</v>
      </c>
      <c r="N15" s="167">
        <v>2</v>
      </c>
      <c r="O15" s="553" t="s">
        <v>1099</v>
      </c>
      <c r="Q15" s="170">
        <v>3</v>
      </c>
      <c r="R15" s="185" t="str">
        <f>J15</f>
        <v>Forest Sea</v>
      </c>
      <c r="S15" s="185">
        <v>1</v>
      </c>
      <c r="T15" s="185">
        <v>2</v>
      </c>
      <c r="U15" s="185">
        <f>S15*3+T15*0</f>
        <v>3</v>
      </c>
      <c r="V15" s="157">
        <f>(M12+M15+M16)/(L12+L15+L16)</f>
        <v>0.8095238095238095</v>
      </c>
    </row>
    <row r="16" spans="1:22" ht="17.25" thickBot="1" thickTop="1">
      <c r="A16" s="186"/>
      <c r="B16" s="363">
        <v>11</v>
      </c>
      <c r="C16" s="300" t="s">
        <v>57</v>
      </c>
      <c r="D16" s="301">
        <v>5</v>
      </c>
      <c r="E16" s="302" t="s">
        <v>287</v>
      </c>
      <c r="F16" s="303" t="s">
        <v>112</v>
      </c>
      <c r="G16" s="304" t="s">
        <v>744</v>
      </c>
      <c r="H16" s="184" t="str">
        <f>VLOOKUP(E16,WD!$C$6:$K$77,3,FALSE)</f>
        <v>J&amp;I</v>
      </c>
      <c r="I16" s="184" t="s">
        <v>112</v>
      </c>
      <c r="J16" s="184" t="str">
        <f>VLOOKUP(G16,WD!$C$6:$K$77,3,FALSE)</f>
        <v>Forest Sea</v>
      </c>
      <c r="K16" s="167">
        <v>2</v>
      </c>
      <c r="L16" s="167">
        <v>42</v>
      </c>
      <c r="M16" s="167">
        <v>19</v>
      </c>
      <c r="N16" s="167">
        <v>0</v>
      </c>
      <c r="O16" s="157" t="s">
        <v>1100</v>
      </c>
      <c r="Q16" s="170">
        <v>4</v>
      </c>
      <c r="R16" s="185" t="str">
        <f>H13</f>
        <v>石大HT</v>
      </c>
      <c r="S16" s="185">
        <v>1</v>
      </c>
      <c r="T16" s="185">
        <v>2</v>
      </c>
      <c r="U16" s="185">
        <f>S16*3+T16*0</f>
        <v>3</v>
      </c>
      <c r="V16" s="157">
        <f>(L13+L15+M17)/(M13+M15+L17)</f>
        <v>0.3652173913043478</v>
      </c>
    </row>
    <row r="17" spans="1:23" ht="18" thickBot="1" thickTop="1">
      <c r="A17" s="186"/>
      <c r="B17" s="364">
        <v>12</v>
      </c>
      <c r="C17" s="311" t="s">
        <v>57</v>
      </c>
      <c r="D17" s="317">
        <v>6</v>
      </c>
      <c r="E17" s="302" t="s">
        <v>18</v>
      </c>
      <c r="F17" s="303" t="s">
        <v>112</v>
      </c>
      <c r="G17" s="304" t="s">
        <v>93</v>
      </c>
      <c r="H17" s="184" t="str">
        <f>VLOOKUP(E17,WD!$C$6:$K$77,3,FALSE)</f>
        <v>TY</v>
      </c>
      <c r="I17" s="184" t="s">
        <v>112</v>
      </c>
      <c r="J17" s="184" t="str">
        <f>VLOOKUP(G17,WD!$C$6:$K$77,3,FALSE)</f>
        <v>石大HT</v>
      </c>
      <c r="K17" s="203">
        <v>2</v>
      </c>
      <c r="L17" s="203">
        <v>42</v>
      </c>
      <c r="M17" s="203">
        <v>0</v>
      </c>
      <c r="N17" s="203">
        <v>0</v>
      </c>
      <c r="O17" s="553" t="s">
        <v>1099</v>
      </c>
      <c r="W17" s="195"/>
    </row>
    <row r="18" spans="1:28" ht="17.25" thickBot="1" thickTop="1">
      <c r="A18" s="186"/>
      <c r="B18" s="363">
        <v>13</v>
      </c>
      <c r="C18" s="300" t="s">
        <v>22</v>
      </c>
      <c r="D18" s="396">
        <v>1</v>
      </c>
      <c r="E18" s="320" t="s">
        <v>23</v>
      </c>
      <c r="F18" s="314" t="s">
        <v>112</v>
      </c>
      <c r="G18" s="315" t="s">
        <v>745</v>
      </c>
      <c r="H18" s="184" t="str">
        <f>VLOOKUP(E18,WD!$C$6:$K$77,3,FALSE)</f>
        <v>SURVIVOR</v>
      </c>
      <c r="I18" s="184" t="s">
        <v>112</v>
      </c>
      <c r="J18" s="184" t="str">
        <f>VLOOKUP(G18,WD!$C$6:$K$77,3,FALSE)</f>
        <v>F.S.</v>
      </c>
      <c r="K18" s="525">
        <v>2</v>
      </c>
      <c r="L18" s="525">
        <v>42</v>
      </c>
      <c r="M18" s="525">
        <v>17</v>
      </c>
      <c r="N18" s="525">
        <v>0</v>
      </c>
      <c r="O18" s="526" t="s">
        <v>1103</v>
      </c>
      <c r="P18" s="195" t="s">
        <v>331</v>
      </c>
      <c r="Q18" s="176" t="s">
        <v>670</v>
      </c>
      <c r="R18" s="159" t="s">
        <v>671</v>
      </c>
      <c r="S18" s="159" t="s">
        <v>232</v>
      </c>
      <c r="T18" s="159" t="s">
        <v>233</v>
      </c>
      <c r="U18" s="159" t="s">
        <v>672</v>
      </c>
      <c r="V18" s="195"/>
      <c r="W18" s="567"/>
      <c r="X18" s="298"/>
      <c r="Y18" s="298"/>
      <c r="Z18" s="298"/>
      <c r="AA18" s="298"/>
      <c r="AB18" s="195"/>
    </row>
    <row r="19" spans="1:28" ht="17.25" thickBot="1" thickTop="1">
      <c r="A19" s="186" t="e">
        <f>IF(#REF!&lt;&gt;#REF!,#REF!,"")</f>
        <v>#REF!</v>
      </c>
      <c r="B19" s="364">
        <v>14</v>
      </c>
      <c r="C19" s="300" t="s">
        <v>22</v>
      </c>
      <c r="D19" s="301">
        <v>2</v>
      </c>
      <c r="E19" s="302" t="s">
        <v>24</v>
      </c>
      <c r="F19" s="303" t="s">
        <v>112</v>
      </c>
      <c r="G19" s="304" t="s">
        <v>288</v>
      </c>
      <c r="H19" s="184" t="str">
        <f>VLOOKUP(E19,WD!$C$6:$K$77,3,FALSE)</f>
        <v>YUK&amp;ZOE</v>
      </c>
      <c r="I19" s="184" t="s">
        <v>112</v>
      </c>
      <c r="J19" s="184" t="str">
        <f>VLOOKUP(G19,WD!$C$6:$K$77,3,FALSE)</f>
        <v>J&amp;M</v>
      </c>
      <c r="K19" s="568">
        <v>2</v>
      </c>
      <c r="L19" s="568">
        <v>52</v>
      </c>
      <c r="M19" s="568">
        <v>39</v>
      </c>
      <c r="N19" s="568">
        <v>0</v>
      </c>
      <c r="O19" s="569" t="s">
        <v>1104</v>
      </c>
      <c r="P19" s="195"/>
      <c r="Q19" s="170">
        <v>1</v>
      </c>
      <c r="R19" s="185" t="str">
        <f>H18</f>
        <v>SURVIVOR</v>
      </c>
      <c r="S19" s="185">
        <v>3</v>
      </c>
      <c r="T19" s="185">
        <v>0</v>
      </c>
      <c r="U19" s="185">
        <f>S19*3+T19*0</f>
        <v>9</v>
      </c>
      <c r="V19" s="195"/>
      <c r="W19" s="195"/>
      <c r="X19" s="298"/>
      <c r="Y19" s="298"/>
      <c r="Z19" s="298"/>
      <c r="AA19" s="298"/>
      <c r="AB19" s="195"/>
    </row>
    <row r="20" spans="1:28" ht="17.25" thickBot="1" thickTop="1">
      <c r="A20" s="186" t="e">
        <f>IF(#REF!&lt;&gt;#REF!,#REF!,"")</f>
        <v>#REF!</v>
      </c>
      <c r="B20" s="363">
        <v>15</v>
      </c>
      <c r="C20" s="300" t="s">
        <v>22</v>
      </c>
      <c r="D20" s="301">
        <v>3</v>
      </c>
      <c r="E20" s="302" t="s">
        <v>23</v>
      </c>
      <c r="F20" s="303" t="s">
        <v>112</v>
      </c>
      <c r="G20" s="304" t="s">
        <v>288</v>
      </c>
      <c r="H20" s="184" t="str">
        <f>VLOOKUP(E20,WD!$C$6:$K$77,3,FALSE)</f>
        <v>SURVIVOR</v>
      </c>
      <c r="I20" s="184" t="s">
        <v>112</v>
      </c>
      <c r="J20" s="184" t="str">
        <f>VLOOKUP(G20,WD!$C$6:$K$77,3,FALSE)</f>
        <v>J&amp;M</v>
      </c>
      <c r="K20" s="525">
        <v>2</v>
      </c>
      <c r="L20" s="525">
        <v>42</v>
      </c>
      <c r="M20" s="525">
        <v>32</v>
      </c>
      <c r="N20" s="525">
        <v>0</v>
      </c>
      <c r="O20" s="526" t="s">
        <v>1105</v>
      </c>
      <c r="P20" s="195"/>
      <c r="Q20" s="170">
        <v>2</v>
      </c>
      <c r="R20" s="185" t="str">
        <f>H21</f>
        <v>YUK&amp;ZOE</v>
      </c>
      <c r="S20" s="185">
        <v>2</v>
      </c>
      <c r="T20" s="185">
        <v>1</v>
      </c>
      <c r="U20" s="185">
        <f>S20*3+T20*0</f>
        <v>6</v>
      </c>
      <c r="V20" s="195"/>
      <c r="W20" s="195"/>
      <c r="X20" s="298"/>
      <c r="Y20" s="298"/>
      <c r="Z20" s="298"/>
      <c r="AA20" s="298"/>
      <c r="AB20" s="195"/>
    </row>
    <row r="21" spans="1:28" ht="17.25" thickBot="1" thickTop="1">
      <c r="A21" s="186" t="e">
        <f>IF(#REF!&lt;&gt;#REF!,#REF!,"")</f>
        <v>#REF!</v>
      </c>
      <c r="B21" s="364">
        <v>16</v>
      </c>
      <c r="C21" s="300" t="s">
        <v>22</v>
      </c>
      <c r="D21" s="301">
        <v>4</v>
      </c>
      <c r="E21" s="302" t="s">
        <v>92</v>
      </c>
      <c r="F21" s="303" t="s">
        <v>112</v>
      </c>
      <c r="G21" s="304" t="s">
        <v>745</v>
      </c>
      <c r="H21" s="184" t="str">
        <f>VLOOKUP(E21,WD!$C$6:$K$77,3,FALSE)</f>
        <v>YUK&amp;ZOE</v>
      </c>
      <c r="I21" s="184" t="s">
        <v>112</v>
      </c>
      <c r="J21" s="184" t="str">
        <f>VLOOKUP(G21,WD!$C$6:$K$77,3,FALSE)</f>
        <v>F.S.</v>
      </c>
      <c r="K21" s="525">
        <v>2</v>
      </c>
      <c r="L21" s="525">
        <v>42</v>
      </c>
      <c r="M21" s="525">
        <v>21</v>
      </c>
      <c r="N21" s="525">
        <v>0</v>
      </c>
      <c r="O21" s="526" t="s">
        <v>1106</v>
      </c>
      <c r="P21" s="195"/>
      <c r="Q21" s="170">
        <v>3</v>
      </c>
      <c r="R21" s="185" t="str">
        <f>H22</f>
        <v>J&amp;M</v>
      </c>
      <c r="S21" s="185">
        <v>1</v>
      </c>
      <c r="T21" s="185">
        <v>2</v>
      </c>
      <c r="U21" s="185">
        <f>S21*3+T21*0</f>
        <v>3</v>
      </c>
      <c r="V21" s="195"/>
      <c r="W21" s="195"/>
      <c r="X21" s="566"/>
      <c r="Y21" s="298"/>
      <c r="Z21" s="298"/>
      <c r="AA21" s="298"/>
      <c r="AB21" s="195"/>
    </row>
    <row r="22" spans="1:28" ht="17.25" thickBot="1" thickTop="1">
      <c r="A22" s="186" t="e">
        <f>IF(#REF!&lt;&gt;#REF!,#REF!,"")</f>
        <v>#REF!</v>
      </c>
      <c r="B22" s="363">
        <v>17</v>
      </c>
      <c r="C22" s="300" t="s">
        <v>22</v>
      </c>
      <c r="D22" s="301">
        <v>5</v>
      </c>
      <c r="E22" s="302" t="s">
        <v>288</v>
      </c>
      <c r="F22" s="303" t="s">
        <v>112</v>
      </c>
      <c r="G22" s="304" t="s">
        <v>745</v>
      </c>
      <c r="H22" s="184" t="str">
        <f>VLOOKUP(E22,WD!$C$6:$K$77,3,FALSE)</f>
        <v>J&amp;M</v>
      </c>
      <c r="I22" s="184" t="s">
        <v>112</v>
      </c>
      <c r="J22" s="184" t="str">
        <f>VLOOKUP(G22,WD!$C$6:$K$77,3,FALSE)</f>
        <v>F.S.</v>
      </c>
      <c r="K22" s="525">
        <v>2</v>
      </c>
      <c r="L22" s="525">
        <v>42</v>
      </c>
      <c r="M22" s="525">
        <v>21</v>
      </c>
      <c r="N22" s="525">
        <v>0</v>
      </c>
      <c r="O22" s="526" t="s">
        <v>1106</v>
      </c>
      <c r="P22" s="195"/>
      <c r="Q22" s="170">
        <v>4</v>
      </c>
      <c r="R22" s="185" t="str">
        <f>J21</f>
        <v>F.S.</v>
      </c>
      <c r="S22" s="185">
        <v>0</v>
      </c>
      <c r="T22" s="185">
        <v>3</v>
      </c>
      <c r="U22" s="185">
        <f>S22*3+T22*0</f>
        <v>0</v>
      </c>
      <c r="V22" s="195"/>
      <c r="W22" s="195"/>
      <c r="X22" s="566"/>
      <c r="Y22" s="298"/>
      <c r="Z22" s="298"/>
      <c r="AA22" s="298"/>
      <c r="AB22" s="195"/>
    </row>
    <row r="23" spans="1:28" ht="17.25" thickBot="1" thickTop="1">
      <c r="A23" s="186" t="e">
        <f>IF(#REF!&lt;&gt;#REF!,#REF!,"")</f>
        <v>#REF!</v>
      </c>
      <c r="B23" s="364">
        <v>18</v>
      </c>
      <c r="C23" s="311" t="s">
        <v>22</v>
      </c>
      <c r="D23" s="317">
        <v>6</v>
      </c>
      <c r="E23" s="302" t="s">
        <v>285</v>
      </c>
      <c r="F23" s="303" t="s">
        <v>112</v>
      </c>
      <c r="G23" s="304" t="s">
        <v>92</v>
      </c>
      <c r="H23" s="184" t="str">
        <f>VLOOKUP(E23,WD!$C$6:$K$77,3,FALSE)</f>
        <v>SURVIVOR</v>
      </c>
      <c r="I23" s="184" t="s">
        <v>112</v>
      </c>
      <c r="J23" s="184" t="str">
        <f>VLOOKUP(G23,WD!$C$6:$K$77,3,FALSE)</f>
        <v>YUK&amp;ZOE</v>
      </c>
      <c r="K23" s="525">
        <v>2</v>
      </c>
      <c r="L23" s="525">
        <v>53</v>
      </c>
      <c r="M23" s="525">
        <v>49</v>
      </c>
      <c r="N23" s="525">
        <v>0</v>
      </c>
      <c r="O23" s="526" t="s">
        <v>1107</v>
      </c>
      <c r="P23" s="195"/>
      <c r="Q23" s="195"/>
      <c r="V23" s="195"/>
      <c r="W23" s="195"/>
      <c r="X23" s="195"/>
      <c r="Y23" s="195"/>
      <c r="Z23" s="195"/>
      <c r="AA23" s="195"/>
      <c r="AB23" s="195"/>
    </row>
    <row r="24" spans="1:28" ht="18" thickBot="1" thickTop="1">
      <c r="A24" s="186" t="e">
        <f>IF(#REF!&lt;&gt;#REF!,#REF!,"")</f>
        <v>#REF!</v>
      </c>
      <c r="B24" s="363">
        <v>19</v>
      </c>
      <c r="C24" s="300" t="s">
        <v>26</v>
      </c>
      <c r="D24" s="396">
        <v>1</v>
      </c>
      <c r="E24" s="320" t="s">
        <v>27</v>
      </c>
      <c r="F24" s="314" t="s">
        <v>112</v>
      </c>
      <c r="G24" s="315" t="s">
        <v>746</v>
      </c>
      <c r="H24" s="184" t="str">
        <f>VLOOKUP(E24,WD!$C$6:$K$77,3,FALSE)</f>
        <v>羚靖</v>
      </c>
      <c r="I24" s="184" t="s">
        <v>112</v>
      </c>
      <c r="J24" s="184" t="str">
        <f>VLOOKUP(G24,WD!$C$6:$K$77,3,FALSE)</f>
        <v>體藝孖寶</v>
      </c>
      <c r="K24" s="167">
        <v>2</v>
      </c>
      <c r="L24" s="167">
        <v>42</v>
      </c>
      <c r="M24" s="167">
        <v>0</v>
      </c>
      <c r="N24" s="167">
        <v>0</v>
      </c>
      <c r="O24" s="195" t="s">
        <v>1108</v>
      </c>
      <c r="P24" s="157" t="s">
        <v>332</v>
      </c>
      <c r="Q24" s="176" t="s">
        <v>670</v>
      </c>
      <c r="R24" s="159" t="s">
        <v>671</v>
      </c>
      <c r="S24" s="159" t="s">
        <v>232</v>
      </c>
      <c r="T24" s="159" t="s">
        <v>233</v>
      </c>
      <c r="U24" s="159" t="s">
        <v>672</v>
      </c>
      <c r="V24" s="195"/>
      <c r="W24" s="567"/>
      <c r="X24" s="298"/>
      <c r="Y24" s="298"/>
      <c r="Z24" s="298"/>
      <c r="AA24" s="298"/>
      <c r="AB24" s="195"/>
    </row>
    <row r="25" spans="1:28" ht="17.25" thickBot="1" thickTop="1">
      <c r="A25" s="186" t="e">
        <f>IF(#REF!&lt;&gt;#REF!,#REF!,"")</f>
        <v>#REF!</v>
      </c>
      <c r="B25" s="364">
        <v>20</v>
      </c>
      <c r="C25" s="300" t="s">
        <v>26</v>
      </c>
      <c r="D25" s="301">
        <v>2</v>
      </c>
      <c r="E25" s="302" t="s">
        <v>28</v>
      </c>
      <c r="F25" s="303" t="s">
        <v>112</v>
      </c>
      <c r="G25" s="304" t="s">
        <v>289</v>
      </c>
      <c r="H25" s="184" t="str">
        <f>VLOOKUP(E25,WD!$C$6:$K$77,3,FALSE)</f>
        <v>UNAR! </v>
      </c>
      <c r="I25" s="184" t="s">
        <v>112</v>
      </c>
      <c r="J25" s="184" t="str">
        <f>VLOOKUP(G25,WD!$C$6:$K$77,3,FALSE)</f>
        <v>KC</v>
      </c>
      <c r="K25" s="167">
        <v>2</v>
      </c>
      <c r="L25" s="167">
        <v>54</v>
      </c>
      <c r="M25" s="167">
        <v>40</v>
      </c>
      <c r="N25" s="167">
        <v>1</v>
      </c>
      <c r="O25" s="195" t="s">
        <v>1111</v>
      </c>
      <c r="Q25" s="170">
        <v>1</v>
      </c>
      <c r="R25" s="185" t="str">
        <f>H25</f>
        <v>UNAR! </v>
      </c>
      <c r="S25" s="185">
        <v>3</v>
      </c>
      <c r="T25" s="185">
        <v>0</v>
      </c>
      <c r="U25" s="185">
        <f>S25*3+T25*0</f>
        <v>9</v>
      </c>
      <c r="V25" s="195"/>
      <c r="W25" s="195"/>
      <c r="X25" s="298"/>
      <c r="Y25" s="298"/>
      <c r="Z25" s="298"/>
      <c r="AA25" s="298"/>
      <c r="AB25" s="195"/>
    </row>
    <row r="26" spans="1:28" ht="17.25" thickBot="1" thickTop="1">
      <c r="A26" s="186" t="e">
        <f>IF(#REF!&lt;&gt;#REF!,#REF!,"")</f>
        <v>#REF!</v>
      </c>
      <c r="B26" s="363">
        <v>21</v>
      </c>
      <c r="C26" s="300" t="s">
        <v>26</v>
      </c>
      <c r="D26" s="301">
        <v>3</v>
      </c>
      <c r="E26" s="302" t="s">
        <v>0</v>
      </c>
      <c r="F26" s="303" t="s">
        <v>112</v>
      </c>
      <c r="G26" s="304" t="s">
        <v>289</v>
      </c>
      <c r="H26" s="184" t="str">
        <f>VLOOKUP(E26,WD!$C$6:$K$77,3,FALSE)</f>
        <v>羚靖</v>
      </c>
      <c r="I26" s="184" t="s">
        <v>112</v>
      </c>
      <c r="J26" s="184" t="str">
        <f>VLOOKUP(G26,WD!$C$6:$K$77,3,FALSE)</f>
        <v>KC</v>
      </c>
      <c r="K26" s="167">
        <v>2</v>
      </c>
      <c r="L26" s="167">
        <v>54</v>
      </c>
      <c r="M26" s="167">
        <v>49</v>
      </c>
      <c r="N26" s="167">
        <v>1</v>
      </c>
      <c r="O26" s="195" t="s">
        <v>1110</v>
      </c>
      <c r="Q26" s="170">
        <v>2</v>
      </c>
      <c r="R26" s="185" t="str">
        <f>H24</f>
        <v>羚靖</v>
      </c>
      <c r="S26" s="185">
        <v>2</v>
      </c>
      <c r="T26" s="185">
        <v>1</v>
      </c>
      <c r="U26" s="185">
        <f>S26*3+T26*0</f>
        <v>6</v>
      </c>
      <c r="V26" s="195"/>
      <c r="W26" s="195"/>
      <c r="X26" s="298"/>
      <c r="Y26" s="298"/>
      <c r="Z26" s="298"/>
      <c r="AA26" s="298"/>
      <c r="AB26" s="195"/>
    </row>
    <row r="27" spans="1:28" ht="18" thickBot="1" thickTop="1">
      <c r="A27" s="186" t="e">
        <f>IF(#REF!&lt;&gt;#REF!,#REF!,"")</f>
        <v>#REF!</v>
      </c>
      <c r="B27" s="364">
        <v>22</v>
      </c>
      <c r="C27" s="300" t="s">
        <v>26</v>
      </c>
      <c r="D27" s="301">
        <v>4</v>
      </c>
      <c r="E27" s="302" t="s">
        <v>91</v>
      </c>
      <c r="F27" s="303" t="s">
        <v>112</v>
      </c>
      <c r="G27" s="304" t="s">
        <v>746</v>
      </c>
      <c r="H27" s="184" t="str">
        <f>VLOOKUP(E27,WD!$C$6:$K$77,3,FALSE)</f>
        <v>UNAR! </v>
      </c>
      <c r="I27" s="184" t="s">
        <v>112</v>
      </c>
      <c r="J27" s="184" t="str">
        <f>VLOOKUP(G27,WD!$C$6:$K$77,3,FALSE)</f>
        <v>體藝孖寶</v>
      </c>
      <c r="K27" s="167">
        <v>2</v>
      </c>
      <c r="L27" s="167">
        <v>42</v>
      </c>
      <c r="M27" s="167">
        <v>0</v>
      </c>
      <c r="N27" s="167">
        <v>0</v>
      </c>
      <c r="O27" s="195" t="s">
        <v>1108</v>
      </c>
      <c r="Q27" s="170">
        <v>3</v>
      </c>
      <c r="R27" s="185" t="str">
        <f>J25</f>
        <v>KC</v>
      </c>
      <c r="S27" s="185">
        <v>1</v>
      </c>
      <c r="T27" s="185">
        <v>2</v>
      </c>
      <c r="U27" s="185">
        <f>S27*3+T27*0</f>
        <v>3</v>
      </c>
      <c r="V27" s="195"/>
      <c r="W27" s="195"/>
      <c r="X27" s="298"/>
      <c r="Y27" s="298"/>
      <c r="Z27" s="298"/>
      <c r="AA27" s="298"/>
      <c r="AB27" s="195"/>
    </row>
    <row r="28" spans="1:28" ht="18" thickBot="1" thickTop="1">
      <c r="A28" s="186" t="e">
        <f>IF(#REF!&lt;&gt;#REF!,#REF!,"")</f>
        <v>#REF!</v>
      </c>
      <c r="B28" s="363">
        <v>23</v>
      </c>
      <c r="C28" s="300" t="s">
        <v>26</v>
      </c>
      <c r="D28" s="301">
        <v>5</v>
      </c>
      <c r="E28" s="302" t="s">
        <v>289</v>
      </c>
      <c r="F28" s="303" t="s">
        <v>112</v>
      </c>
      <c r="G28" s="304" t="s">
        <v>746</v>
      </c>
      <c r="H28" s="404" t="str">
        <f>VLOOKUP(E28,WD!$C$6:$K$77,3,FALSE)</f>
        <v>KC</v>
      </c>
      <c r="I28" s="404" t="s">
        <v>112</v>
      </c>
      <c r="J28" s="404" t="str">
        <f>VLOOKUP(G28,WD!$C$6:$K$77,3,FALSE)</f>
        <v>體藝孖寶</v>
      </c>
      <c r="K28" s="167">
        <v>2</v>
      </c>
      <c r="L28" s="167">
        <v>42</v>
      </c>
      <c r="M28" s="167">
        <v>0</v>
      </c>
      <c r="N28" s="167">
        <v>0</v>
      </c>
      <c r="O28" s="195" t="s">
        <v>1108</v>
      </c>
      <c r="Q28" s="570"/>
      <c r="R28" s="571" t="str">
        <f>J24</f>
        <v>體藝孖寶</v>
      </c>
      <c r="S28" s="571"/>
      <c r="T28" s="571"/>
      <c r="U28" s="571"/>
      <c r="V28" s="195"/>
      <c r="W28" s="195"/>
      <c r="X28" s="298"/>
      <c r="Y28" s="298"/>
      <c r="Z28" s="298"/>
      <c r="AA28" s="298"/>
      <c r="AB28" s="195"/>
    </row>
    <row r="29" spans="1:28" ht="17.25" thickBot="1" thickTop="1">
      <c r="A29" s="186" t="e">
        <f>IF(#REF!&lt;&gt;#REF!,#REF!,"")</f>
        <v>#REF!</v>
      </c>
      <c r="B29" s="364">
        <v>24</v>
      </c>
      <c r="C29" s="397" t="s">
        <v>26</v>
      </c>
      <c r="D29" s="398">
        <v>6</v>
      </c>
      <c r="E29" s="399" t="s">
        <v>0</v>
      </c>
      <c r="F29" s="400" t="s">
        <v>112</v>
      </c>
      <c r="G29" s="401" t="s">
        <v>91</v>
      </c>
      <c r="H29" s="403" t="str">
        <f>VLOOKUP(E29,WD!$C$6:$K$77,3,FALSE)</f>
        <v>羚靖</v>
      </c>
      <c r="I29" s="403" t="s">
        <v>112</v>
      </c>
      <c r="J29" s="403" t="str">
        <f>VLOOKUP(G29,WD!$C$6:$K$77,3,FALSE)</f>
        <v>UNAR! </v>
      </c>
      <c r="K29" s="402">
        <v>0</v>
      </c>
      <c r="L29" s="402">
        <v>40</v>
      </c>
      <c r="M29" s="402">
        <v>45</v>
      </c>
      <c r="N29" s="402">
        <v>2</v>
      </c>
      <c r="O29" s="195" t="s">
        <v>1109</v>
      </c>
      <c r="P29" s="195"/>
      <c r="Q29" s="195"/>
      <c r="R29" s="195"/>
      <c r="S29" s="195"/>
      <c r="T29" s="195"/>
      <c r="U29" s="195"/>
      <c r="V29" s="195"/>
      <c r="W29" s="195"/>
      <c r="X29" s="195"/>
      <c r="Y29" s="195"/>
      <c r="Z29" s="195"/>
      <c r="AA29" s="195"/>
      <c r="AB29" s="195"/>
    </row>
    <row r="30" spans="8:10" ht="15.75">
      <c r="H30" s="195"/>
      <c r="I30" s="195"/>
      <c r="J30" s="195"/>
    </row>
  </sheetData>
  <sheetProtection/>
  <mergeCells count="1">
    <mergeCell ref="H3:J3"/>
  </mergeCells>
  <printOptions horizontalCentered="1" verticalCentered="1"/>
  <pageMargins left="0.7480314960629921" right="0.7480314960629921" top="0.52" bottom="0.54" header="0.5118110236220472" footer="0.5118110236220472"/>
  <pageSetup fitToHeight="1" fitToWidth="1" horizontalDpi="600" verticalDpi="600" orientation="portrait"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B1:Q149"/>
  <sheetViews>
    <sheetView zoomScale="70" zoomScaleNormal="70" zoomScalePageLayoutView="0" workbookViewId="0" topLeftCell="A114">
      <selection activeCell="A114" sqref="A114"/>
    </sheetView>
  </sheetViews>
  <sheetFormatPr defaultColWidth="9.00390625" defaultRowHeight="16.5"/>
  <cols>
    <col min="1" max="1" width="9.00390625" style="481" customWidth="1"/>
    <col min="2" max="2" width="12.875" style="481" bestFit="1" customWidth="1"/>
    <col min="3" max="9" width="9.00390625" style="481" customWidth="1"/>
    <col min="10" max="10" width="12.875" style="481" bestFit="1" customWidth="1"/>
    <col min="11" max="16" width="9.00390625" style="481" customWidth="1"/>
    <col min="17" max="17" width="13.00390625" style="482" bestFit="1" customWidth="1"/>
    <col min="18" max="16384" width="9.00390625" style="481" customWidth="1"/>
  </cols>
  <sheetData>
    <row r="1" spans="2:10" ht="16.5">
      <c r="B1" s="478"/>
      <c r="C1" s="479"/>
      <c r="D1" s="479"/>
      <c r="E1" s="479"/>
      <c r="F1" s="480" t="s">
        <v>1025</v>
      </c>
      <c r="G1" s="480"/>
      <c r="H1" s="480"/>
      <c r="I1" s="480"/>
      <c r="J1" s="480"/>
    </row>
    <row r="2" spans="3:10" ht="15.75">
      <c r="C2" s="479"/>
      <c r="D2" s="479"/>
      <c r="E2" s="479"/>
      <c r="F2" s="483" t="s">
        <v>1026</v>
      </c>
      <c r="G2" s="483"/>
      <c r="H2" s="483"/>
      <c r="I2" s="483"/>
      <c r="J2" s="483"/>
    </row>
    <row r="3" spans="3:10" ht="15.75">
      <c r="C3" s="479"/>
      <c r="D3" s="479"/>
      <c r="E3" s="479"/>
      <c r="F3" s="484"/>
      <c r="G3" s="484"/>
      <c r="H3" s="484"/>
      <c r="I3" s="484"/>
      <c r="J3" s="484"/>
    </row>
    <row r="4" spans="3:12" ht="15.75">
      <c r="C4" s="479"/>
      <c r="D4" s="485"/>
      <c r="E4" s="485"/>
      <c r="F4" s="486"/>
      <c r="G4" s="487"/>
      <c r="H4" s="488" t="s">
        <v>861</v>
      </c>
      <c r="I4" s="487"/>
      <c r="J4" s="487"/>
      <c r="K4" s="486"/>
      <c r="L4" s="489"/>
    </row>
    <row r="5" spans="4:12" ht="16.5">
      <c r="D5" s="489"/>
      <c r="E5" s="490"/>
      <c r="F5" s="486"/>
      <c r="G5" s="486"/>
      <c r="H5" s="488" t="s">
        <v>1000</v>
      </c>
      <c r="I5" s="491"/>
      <c r="J5" s="486"/>
      <c r="K5" s="486"/>
      <c r="L5" s="489"/>
    </row>
    <row r="6" spans="2:10" ht="15.75">
      <c r="B6" s="492"/>
      <c r="C6" s="492"/>
      <c r="D6" s="492"/>
      <c r="E6" s="492"/>
      <c r="F6" s="492"/>
      <c r="G6" s="492"/>
      <c r="H6" s="492"/>
      <c r="I6" s="492"/>
      <c r="J6" s="492"/>
    </row>
    <row r="7" spans="2:14" ht="17.25" thickBot="1">
      <c r="B7" s="493"/>
      <c r="D7" s="494" t="s">
        <v>1001</v>
      </c>
      <c r="E7" s="494"/>
      <c r="F7" s="494"/>
      <c r="G7" s="493"/>
      <c r="H7" s="492"/>
      <c r="I7" s="492"/>
      <c r="J7" s="493"/>
      <c r="K7" s="598" t="s">
        <v>1002</v>
      </c>
      <c r="L7" s="598"/>
      <c r="M7" s="598"/>
      <c r="N7" s="598"/>
    </row>
    <row r="8" spans="2:15" ht="16.5" thickTop="1">
      <c r="B8" s="492"/>
      <c r="C8" s="495" t="s">
        <v>862</v>
      </c>
      <c r="D8" s="496" t="s">
        <v>863</v>
      </c>
      <c r="E8" s="497" t="s">
        <v>1003</v>
      </c>
      <c r="F8" s="497" t="s">
        <v>1004</v>
      </c>
      <c r="G8" s="498"/>
      <c r="H8" s="492"/>
      <c r="I8" s="492"/>
      <c r="J8" s="533" t="s">
        <v>864</v>
      </c>
      <c r="K8" s="533" t="s">
        <v>865</v>
      </c>
      <c r="L8" s="599" t="s">
        <v>1005</v>
      </c>
      <c r="M8" s="600"/>
      <c r="N8" s="600"/>
      <c r="O8" s="601"/>
    </row>
    <row r="9" spans="2:15" ht="15.75">
      <c r="B9" s="492"/>
      <c r="C9" s="499"/>
      <c r="D9" s="500" t="s">
        <v>866</v>
      </c>
      <c r="E9" s="501" t="s">
        <v>1006</v>
      </c>
      <c r="F9" s="501" t="s">
        <v>867</v>
      </c>
      <c r="G9" s="502"/>
      <c r="H9" s="492"/>
      <c r="I9" s="492"/>
      <c r="J9" s="534" t="s">
        <v>1007</v>
      </c>
      <c r="K9" s="534" t="s">
        <v>1008</v>
      </c>
      <c r="L9" s="535" t="s">
        <v>33</v>
      </c>
      <c r="M9" s="535" t="s">
        <v>31</v>
      </c>
      <c r="N9" s="534"/>
      <c r="O9" s="535"/>
    </row>
    <row r="10" spans="2:15" ht="15.75">
      <c r="B10" s="503"/>
      <c r="C10" s="499"/>
      <c r="D10" s="500" t="s">
        <v>868</v>
      </c>
      <c r="E10" s="500" t="s">
        <v>869</v>
      </c>
      <c r="F10" s="504" t="s">
        <v>1009</v>
      </c>
      <c r="G10" s="502"/>
      <c r="H10" s="505"/>
      <c r="I10" s="505"/>
      <c r="J10" s="536">
        <v>0.375</v>
      </c>
      <c r="K10" s="535">
        <v>1</v>
      </c>
      <c r="L10" s="537" t="s">
        <v>884</v>
      </c>
      <c r="M10" s="537" t="s">
        <v>892</v>
      </c>
      <c r="N10" s="535"/>
      <c r="O10" s="537"/>
    </row>
    <row r="11" spans="2:15" ht="16.5" thickBot="1">
      <c r="B11" s="492"/>
      <c r="C11" s="506"/>
      <c r="D11" s="507" t="s">
        <v>870</v>
      </c>
      <c r="E11" s="508" t="s">
        <v>360</v>
      </c>
      <c r="F11" s="509" t="s">
        <v>1010</v>
      </c>
      <c r="G11" s="510"/>
      <c r="H11" s="505"/>
      <c r="I11" s="505"/>
      <c r="J11" s="536">
        <v>0.3888888888888889</v>
      </c>
      <c r="K11" s="535">
        <v>2</v>
      </c>
      <c r="L11" s="537" t="s">
        <v>885</v>
      </c>
      <c r="M11" s="537" t="s">
        <v>893</v>
      </c>
      <c r="N11" s="537"/>
      <c r="O11" s="537"/>
    </row>
    <row r="12" spans="2:15" ht="16.5" thickTop="1">
      <c r="B12" s="492"/>
      <c r="C12" s="492"/>
      <c r="D12" s="500"/>
      <c r="E12" s="500"/>
      <c r="F12" s="504"/>
      <c r="G12" s="504"/>
      <c r="H12" s="492"/>
      <c r="I12" s="492"/>
      <c r="J12" s="536">
        <v>0.40277777777777773</v>
      </c>
      <c r="K12" s="535">
        <v>3</v>
      </c>
      <c r="L12" s="537" t="s">
        <v>886</v>
      </c>
      <c r="M12" s="537" t="s">
        <v>894</v>
      </c>
      <c r="N12" s="537"/>
      <c r="O12" s="537"/>
    </row>
    <row r="13" spans="2:15" ht="15.75">
      <c r="B13" s="492"/>
      <c r="C13" s="492"/>
      <c r="D13" s="500"/>
      <c r="E13" s="500"/>
      <c r="F13" s="504"/>
      <c r="G13" s="504"/>
      <c r="H13" s="492"/>
      <c r="I13" s="492"/>
      <c r="J13" s="536">
        <v>0.4166666666666667</v>
      </c>
      <c r="K13" s="535">
        <v>4</v>
      </c>
      <c r="L13" s="537" t="s">
        <v>887</v>
      </c>
      <c r="M13" s="537" t="s">
        <v>895</v>
      </c>
      <c r="N13" s="537"/>
      <c r="O13" s="537"/>
    </row>
    <row r="14" spans="2:15" ht="15.75">
      <c r="B14" s="492"/>
      <c r="F14" s="511"/>
      <c r="H14" s="492"/>
      <c r="I14" s="492"/>
      <c r="J14" s="536">
        <v>0.4305555555555556</v>
      </c>
      <c r="K14" s="535">
        <v>5</v>
      </c>
      <c r="L14" s="537" t="s">
        <v>888</v>
      </c>
      <c r="M14" s="535" t="s">
        <v>896</v>
      </c>
      <c r="N14" s="537"/>
      <c r="O14" s="537"/>
    </row>
    <row r="15" spans="2:15" ht="15.75">
      <c r="B15" s="533" t="s">
        <v>864</v>
      </c>
      <c r="C15" s="533" t="s">
        <v>865</v>
      </c>
      <c r="D15" s="599" t="s">
        <v>1005</v>
      </c>
      <c r="E15" s="600"/>
      <c r="F15" s="600"/>
      <c r="G15" s="601"/>
      <c r="H15" s="505"/>
      <c r="I15" s="505"/>
      <c r="J15" s="599" t="s">
        <v>872</v>
      </c>
      <c r="K15" s="600"/>
      <c r="L15" s="600"/>
      <c r="M15" s="600"/>
      <c r="N15" s="600"/>
      <c r="O15" s="601"/>
    </row>
    <row r="16" spans="2:15" ht="15.75">
      <c r="B16" s="534" t="s">
        <v>1007</v>
      </c>
      <c r="C16" s="534" t="s">
        <v>1008</v>
      </c>
      <c r="D16" s="535" t="s">
        <v>33</v>
      </c>
      <c r="E16" s="535" t="s">
        <v>883</v>
      </c>
      <c r="F16" s="534"/>
      <c r="G16" s="535"/>
      <c r="H16" s="492"/>
      <c r="I16" s="492"/>
      <c r="J16" s="536">
        <v>0.5833333333333334</v>
      </c>
      <c r="K16" s="535">
        <v>6</v>
      </c>
      <c r="L16" s="537" t="s">
        <v>889</v>
      </c>
      <c r="M16" s="538" t="s">
        <v>897</v>
      </c>
      <c r="N16" s="539"/>
      <c r="O16" s="537"/>
    </row>
    <row r="17" spans="2:15" ht="15.75">
      <c r="B17" s="536">
        <v>0.5833333333333334</v>
      </c>
      <c r="C17" s="535">
        <v>1</v>
      </c>
      <c r="D17" s="537" t="s">
        <v>875</v>
      </c>
      <c r="E17" s="537" t="s">
        <v>879</v>
      </c>
      <c r="F17" s="537"/>
      <c r="G17" s="537"/>
      <c r="H17" s="492"/>
      <c r="I17" s="492"/>
      <c r="J17" s="540">
        <v>0.5972222222222222</v>
      </c>
      <c r="K17" s="537">
        <v>7</v>
      </c>
      <c r="L17" s="535" t="s">
        <v>890</v>
      </c>
      <c r="M17" s="537" t="s">
        <v>898</v>
      </c>
      <c r="N17" s="539"/>
      <c r="O17" s="537"/>
    </row>
    <row r="18" spans="2:15" ht="15.75">
      <c r="B18" s="536">
        <v>0.5972222222222222</v>
      </c>
      <c r="C18" s="535">
        <v>2</v>
      </c>
      <c r="D18" s="537" t="s">
        <v>876</v>
      </c>
      <c r="E18" s="537" t="s">
        <v>881</v>
      </c>
      <c r="F18" s="537"/>
      <c r="G18" s="537"/>
      <c r="H18" s="492"/>
      <c r="I18" s="492"/>
      <c r="J18" s="536">
        <v>0.611111111111111</v>
      </c>
      <c r="K18" s="535">
        <v>8</v>
      </c>
      <c r="L18" s="537" t="s">
        <v>891</v>
      </c>
      <c r="M18" s="537" t="s">
        <v>899</v>
      </c>
      <c r="N18" s="539"/>
      <c r="O18" s="535"/>
    </row>
    <row r="19" spans="2:15" ht="15.75">
      <c r="B19" s="536">
        <v>0.611111111111111</v>
      </c>
      <c r="C19" s="535">
        <v>3</v>
      </c>
      <c r="D19" s="537" t="s">
        <v>877</v>
      </c>
      <c r="E19" s="537" t="s">
        <v>882</v>
      </c>
      <c r="F19" s="535"/>
      <c r="G19" s="535"/>
      <c r="H19" s="492"/>
      <c r="I19" s="492"/>
      <c r="J19" s="536"/>
      <c r="K19" s="535"/>
      <c r="L19" s="535"/>
      <c r="M19" s="535"/>
      <c r="N19" s="535"/>
      <c r="O19" s="535"/>
    </row>
    <row r="20" spans="2:15" ht="15.75">
      <c r="B20" s="536">
        <v>0.625</v>
      </c>
      <c r="C20" s="535">
        <v>4</v>
      </c>
      <c r="D20" s="537" t="s">
        <v>878</v>
      </c>
      <c r="E20" s="537" t="s">
        <v>880</v>
      </c>
      <c r="F20" s="535"/>
      <c r="G20" s="535"/>
      <c r="H20" s="492"/>
      <c r="I20" s="492"/>
      <c r="J20" s="539"/>
      <c r="K20" s="539"/>
      <c r="L20" s="539"/>
      <c r="M20" s="539"/>
      <c r="N20" s="539"/>
      <c r="O20" s="539"/>
    </row>
    <row r="21" spans="2:13" ht="15.75">
      <c r="B21" s="536"/>
      <c r="C21" s="535"/>
      <c r="D21" s="537"/>
      <c r="E21" s="537"/>
      <c r="F21" s="535"/>
      <c r="G21" s="535"/>
      <c r="H21" s="492"/>
      <c r="I21" s="492"/>
      <c r="J21" s="492"/>
      <c r="L21" s="511"/>
      <c r="M21" s="511"/>
    </row>
    <row r="22" spans="2:13" ht="15.75">
      <c r="B22" s="536"/>
      <c r="C22" s="535"/>
      <c r="D22" s="537"/>
      <c r="E22" s="537"/>
      <c r="F22" s="535"/>
      <c r="G22" s="535"/>
      <c r="H22" s="492"/>
      <c r="I22" s="492"/>
      <c r="J22" s="492"/>
      <c r="L22" s="511"/>
      <c r="M22" s="511"/>
    </row>
    <row r="23" spans="2:13" ht="15.75">
      <c r="B23" s="503"/>
      <c r="C23" s="492"/>
      <c r="D23" s="512"/>
      <c r="E23" s="512"/>
      <c r="F23" s="492"/>
      <c r="G23" s="492"/>
      <c r="H23" s="492"/>
      <c r="I23" s="492"/>
      <c r="J23" s="492"/>
      <c r="K23" s="513"/>
      <c r="L23" s="511"/>
      <c r="M23" s="511"/>
    </row>
    <row r="24" spans="2:13" ht="15.75">
      <c r="B24" s="492"/>
      <c r="C24" s="492"/>
      <c r="D24" s="492"/>
      <c r="E24" s="492"/>
      <c r="F24" s="492"/>
      <c r="G24" s="492"/>
      <c r="H24" s="492"/>
      <c r="I24" s="492"/>
      <c r="J24" s="492"/>
      <c r="K24" s="513"/>
      <c r="L24" s="511"/>
      <c r="M24" s="511"/>
    </row>
    <row r="25" spans="2:14" ht="17.25" thickBot="1">
      <c r="B25" s="493"/>
      <c r="D25" s="494" t="s">
        <v>1011</v>
      </c>
      <c r="E25" s="494"/>
      <c r="F25" s="494"/>
      <c r="G25" s="493"/>
      <c r="J25" s="493"/>
      <c r="K25" s="598" t="s">
        <v>1012</v>
      </c>
      <c r="L25" s="598"/>
      <c r="M25" s="598"/>
      <c r="N25" s="598"/>
    </row>
    <row r="26" spans="2:15" ht="16.5" thickTop="1">
      <c r="B26" s="492"/>
      <c r="C26" s="495" t="s">
        <v>862</v>
      </c>
      <c r="D26" s="496" t="s">
        <v>863</v>
      </c>
      <c r="E26" s="497" t="s">
        <v>1003</v>
      </c>
      <c r="F26" s="497" t="s">
        <v>1004</v>
      </c>
      <c r="G26" s="498"/>
      <c r="J26" s="541" t="s">
        <v>864</v>
      </c>
      <c r="K26" s="541" t="s">
        <v>865</v>
      </c>
      <c r="L26" s="602" t="s">
        <v>1005</v>
      </c>
      <c r="M26" s="603"/>
      <c r="N26" s="603"/>
      <c r="O26" s="604"/>
    </row>
    <row r="27" spans="2:15" ht="15.75">
      <c r="B27" s="492"/>
      <c r="C27" s="499"/>
      <c r="D27" s="500" t="s">
        <v>866</v>
      </c>
      <c r="E27" s="501" t="s">
        <v>1013</v>
      </c>
      <c r="F27" s="501" t="s">
        <v>871</v>
      </c>
      <c r="G27" s="502"/>
      <c r="J27" s="542" t="s">
        <v>1007</v>
      </c>
      <c r="K27" s="542" t="s">
        <v>1008</v>
      </c>
      <c r="L27" s="543" t="s">
        <v>33</v>
      </c>
      <c r="M27" s="543" t="s">
        <v>31</v>
      </c>
      <c r="N27" s="543"/>
      <c r="O27" s="543"/>
    </row>
    <row r="28" spans="2:15" ht="15.75">
      <c r="B28" s="503"/>
      <c r="C28" s="499"/>
      <c r="D28" s="500" t="s">
        <v>868</v>
      </c>
      <c r="E28" s="500" t="s">
        <v>869</v>
      </c>
      <c r="F28" s="504" t="s">
        <v>1009</v>
      </c>
      <c r="G28" s="502"/>
      <c r="J28" s="549">
        <v>0.375</v>
      </c>
      <c r="K28" s="543">
        <v>1</v>
      </c>
      <c r="L28" s="543" t="s">
        <v>906</v>
      </c>
      <c r="M28" s="543" t="s">
        <v>912</v>
      </c>
      <c r="N28" s="550"/>
      <c r="O28" s="550"/>
    </row>
    <row r="29" spans="2:15" ht="16.5" thickBot="1">
      <c r="B29" s="492"/>
      <c r="C29" s="506"/>
      <c r="D29" s="507" t="s">
        <v>870</v>
      </c>
      <c r="E29" s="508" t="s">
        <v>360</v>
      </c>
      <c r="F29" s="509" t="s">
        <v>1010</v>
      </c>
      <c r="G29" s="510"/>
      <c r="J29" s="549">
        <v>0.3888888888888889</v>
      </c>
      <c r="K29" s="543">
        <v>2</v>
      </c>
      <c r="L29" s="545" t="s">
        <v>907</v>
      </c>
      <c r="M29" s="545" t="s">
        <v>913</v>
      </c>
      <c r="N29" s="545"/>
      <c r="O29" s="545"/>
    </row>
    <row r="30" spans="2:15" ht="16.5" thickTop="1">
      <c r="B30" s="492"/>
      <c r="C30" s="492"/>
      <c r="D30" s="500"/>
      <c r="E30" s="500"/>
      <c r="F30" s="504"/>
      <c r="G30" s="504"/>
      <c r="J30" s="549">
        <v>0.402777777777778</v>
      </c>
      <c r="K30" s="543">
        <v>3</v>
      </c>
      <c r="L30" s="543" t="s">
        <v>908</v>
      </c>
      <c r="M30" s="545" t="s">
        <v>914</v>
      </c>
      <c r="N30" s="545"/>
      <c r="O30" s="545"/>
    </row>
    <row r="31" spans="2:15" ht="15.75">
      <c r="B31" s="492"/>
      <c r="C31" s="492"/>
      <c r="D31" s="500"/>
      <c r="E31" s="500"/>
      <c r="F31" s="504"/>
      <c r="G31" s="504"/>
      <c r="J31" s="549">
        <v>0.416666666666667</v>
      </c>
      <c r="K31" s="543">
        <v>4</v>
      </c>
      <c r="L31" s="545" t="s">
        <v>909</v>
      </c>
      <c r="M31" s="543" t="s">
        <v>915</v>
      </c>
      <c r="N31" s="550"/>
      <c r="O31" s="550"/>
    </row>
    <row r="32" spans="2:15" ht="15.75">
      <c r="B32" s="492"/>
      <c r="F32" s="511"/>
      <c r="J32" s="602" t="s">
        <v>872</v>
      </c>
      <c r="K32" s="603"/>
      <c r="L32" s="603"/>
      <c r="M32" s="603"/>
      <c r="N32" s="603"/>
      <c r="O32" s="604"/>
    </row>
    <row r="33" spans="2:15" ht="15.75">
      <c r="B33" s="541" t="s">
        <v>864</v>
      </c>
      <c r="C33" s="541" t="s">
        <v>865</v>
      </c>
      <c r="D33" s="602" t="s">
        <v>1005</v>
      </c>
      <c r="E33" s="603"/>
      <c r="F33" s="603"/>
      <c r="G33" s="604"/>
      <c r="J33" s="549">
        <v>0.5833333333333334</v>
      </c>
      <c r="K33" s="543">
        <v>5</v>
      </c>
      <c r="L33" s="545" t="s">
        <v>166</v>
      </c>
      <c r="M33" s="545" t="s">
        <v>187</v>
      </c>
      <c r="N33" s="545"/>
      <c r="O33" s="545"/>
    </row>
    <row r="34" spans="2:15" ht="15.75">
      <c r="B34" s="542" t="s">
        <v>1007</v>
      </c>
      <c r="C34" s="542" t="s">
        <v>1008</v>
      </c>
      <c r="D34" s="543" t="s">
        <v>33</v>
      </c>
      <c r="E34" s="543" t="s">
        <v>31</v>
      </c>
      <c r="F34" s="542"/>
      <c r="G34" s="543"/>
      <c r="J34" s="549">
        <v>0.5972222222222222</v>
      </c>
      <c r="K34" s="543">
        <v>6</v>
      </c>
      <c r="L34" s="543" t="s">
        <v>910</v>
      </c>
      <c r="M34" s="543" t="s">
        <v>916</v>
      </c>
      <c r="N34" s="550"/>
      <c r="O34" s="550"/>
    </row>
    <row r="35" spans="2:15" ht="15.75">
      <c r="B35" s="544">
        <v>0.5833333333333334</v>
      </c>
      <c r="C35" s="543">
        <v>1</v>
      </c>
      <c r="D35" s="543" t="s">
        <v>873</v>
      </c>
      <c r="E35" s="543" t="s">
        <v>292</v>
      </c>
      <c r="F35" s="543"/>
      <c r="G35" s="545"/>
      <c r="J35" s="549">
        <v>0.611111111111111</v>
      </c>
      <c r="K35" s="543">
        <v>7</v>
      </c>
      <c r="L35" s="545" t="s">
        <v>911</v>
      </c>
      <c r="M35" s="545" t="s">
        <v>917</v>
      </c>
      <c r="N35" s="550"/>
      <c r="O35" s="550"/>
    </row>
    <row r="36" spans="2:15" ht="15.75">
      <c r="B36" s="544">
        <v>0.5972222222222222</v>
      </c>
      <c r="C36" s="543">
        <v>2</v>
      </c>
      <c r="D36" s="543" t="s">
        <v>900</v>
      </c>
      <c r="E36" s="543" t="s">
        <v>903</v>
      </c>
      <c r="F36" s="545"/>
      <c r="G36" s="545"/>
      <c r="J36" s="549">
        <v>0.625</v>
      </c>
      <c r="K36" s="543">
        <v>8</v>
      </c>
      <c r="L36" s="545" t="s">
        <v>168</v>
      </c>
      <c r="M36" s="545" t="s">
        <v>189</v>
      </c>
      <c r="N36" s="550"/>
      <c r="O36" s="545"/>
    </row>
    <row r="37" spans="2:15" ht="15.75">
      <c r="B37" s="544">
        <v>0.611111111111111</v>
      </c>
      <c r="C37" s="543">
        <v>3</v>
      </c>
      <c r="D37" s="543" t="s">
        <v>901</v>
      </c>
      <c r="E37" s="543" t="s">
        <v>904</v>
      </c>
      <c r="F37" s="546"/>
      <c r="G37" s="543"/>
      <c r="J37" s="550"/>
      <c r="K37" s="550"/>
      <c r="L37" s="550"/>
      <c r="M37" s="550"/>
      <c r="N37" s="550"/>
      <c r="O37" s="543"/>
    </row>
    <row r="38" spans="2:15" ht="15.75">
      <c r="B38" s="544">
        <v>0.625</v>
      </c>
      <c r="C38" s="543">
        <v>4</v>
      </c>
      <c r="D38" s="547" t="s">
        <v>902</v>
      </c>
      <c r="E38" s="545" t="s">
        <v>905</v>
      </c>
      <c r="F38" s="548"/>
      <c r="G38" s="543"/>
      <c r="J38" s="550"/>
      <c r="K38" s="550"/>
      <c r="L38" s="550"/>
      <c r="M38" s="550"/>
      <c r="N38" s="545"/>
      <c r="O38" s="543"/>
    </row>
    <row r="39" spans="2:7" ht="15.75">
      <c r="B39" s="549"/>
      <c r="C39" s="543"/>
      <c r="D39" s="545"/>
      <c r="E39" s="545"/>
      <c r="F39" s="548"/>
      <c r="G39" s="543"/>
    </row>
    <row r="40" spans="2:7" ht="15.75">
      <c r="B40" s="549"/>
      <c r="C40" s="543"/>
      <c r="D40" s="545"/>
      <c r="E40" s="545"/>
      <c r="F40" s="543"/>
      <c r="G40" s="543"/>
    </row>
    <row r="43" spans="2:14" ht="17.25" thickBot="1">
      <c r="B43" s="493"/>
      <c r="D43" s="494" t="s">
        <v>1014</v>
      </c>
      <c r="E43" s="494"/>
      <c r="F43" s="494"/>
      <c r="G43" s="493"/>
      <c r="J43" s="493"/>
      <c r="K43" s="598" t="s">
        <v>1015</v>
      </c>
      <c r="L43" s="598"/>
      <c r="M43" s="598"/>
      <c r="N43" s="598"/>
    </row>
    <row r="44" spans="2:15" ht="16.5" thickTop="1">
      <c r="B44" s="492"/>
      <c r="C44" s="495" t="s">
        <v>862</v>
      </c>
      <c r="D44" s="496" t="s">
        <v>863</v>
      </c>
      <c r="E44" s="497" t="s">
        <v>1003</v>
      </c>
      <c r="F44" s="497" t="s">
        <v>1004</v>
      </c>
      <c r="G44" s="498"/>
      <c r="J44" s="515" t="s">
        <v>864</v>
      </c>
      <c r="K44" s="515" t="s">
        <v>865</v>
      </c>
      <c r="L44" s="605" t="s">
        <v>1005</v>
      </c>
      <c r="M44" s="606"/>
      <c r="N44" s="606"/>
      <c r="O44" s="607"/>
    </row>
    <row r="45" spans="2:15" ht="15.75">
      <c r="B45" s="492"/>
      <c r="C45" s="499"/>
      <c r="D45" s="500" t="s">
        <v>866</v>
      </c>
      <c r="E45" s="501" t="s">
        <v>1013</v>
      </c>
      <c r="F45" s="501" t="s">
        <v>867</v>
      </c>
      <c r="G45" s="502"/>
      <c r="J45" s="516" t="s">
        <v>1007</v>
      </c>
      <c r="K45" s="516" t="s">
        <v>1008</v>
      </c>
      <c r="L45" s="517" t="s">
        <v>33</v>
      </c>
      <c r="M45" s="517" t="s">
        <v>31</v>
      </c>
      <c r="N45" s="516"/>
      <c r="O45" s="517"/>
    </row>
    <row r="46" spans="2:15" ht="15.75">
      <c r="B46" s="503"/>
      <c r="C46" s="499"/>
      <c r="D46" s="500" t="s">
        <v>868</v>
      </c>
      <c r="E46" s="500" t="s">
        <v>869</v>
      </c>
      <c r="F46" s="504" t="s">
        <v>1009</v>
      </c>
      <c r="G46" s="502"/>
      <c r="J46" s="518"/>
      <c r="K46" s="517"/>
      <c r="L46" s="517"/>
      <c r="M46" s="517"/>
      <c r="N46" s="523"/>
      <c r="O46" s="519"/>
    </row>
    <row r="47" spans="2:15" ht="16.5" thickBot="1">
      <c r="B47" s="492"/>
      <c r="C47" s="506"/>
      <c r="D47" s="507" t="s">
        <v>870</v>
      </c>
      <c r="E47" s="508" t="s">
        <v>360</v>
      </c>
      <c r="F47" s="509" t="s">
        <v>1010</v>
      </c>
      <c r="G47" s="510"/>
      <c r="J47" s="518"/>
      <c r="K47" s="517"/>
      <c r="L47" s="519"/>
      <c r="M47" s="517"/>
      <c r="N47" s="519"/>
      <c r="O47" s="519"/>
    </row>
    <row r="48" spans="2:15" ht="16.5" thickTop="1">
      <c r="B48" s="492"/>
      <c r="C48" s="492"/>
      <c r="D48" s="500"/>
      <c r="E48" s="500"/>
      <c r="F48" s="504"/>
      <c r="G48" s="504"/>
      <c r="J48" s="518"/>
      <c r="K48" s="517"/>
      <c r="L48" s="517"/>
      <c r="M48" s="517"/>
      <c r="N48" s="519"/>
      <c r="O48" s="519"/>
    </row>
    <row r="49" spans="2:15" ht="15.75">
      <c r="B49" s="492"/>
      <c r="C49" s="492"/>
      <c r="D49" s="500"/>
      <c r="E49" s="500"/>
      <c r="F49" s="504"/>
      <c r="G49" s="504"/>
      <c r="J49" s="518"/>
      <c r="K49" s="517"/>
      <c r="L49" s="517"/>
      <c r="M49" s="517"/>
      <c r="N49" s="519"/>
      <c r="O49" s="519"/>
    </row>
    <row r="50" spans="2:15" ht="15.75">
      <c r="B50" s="492"/>
      <c r="F50" s="511"/>
      <c r="J50" s="518"/>
      <c r="K50" s="517"/>
      <c r="L50" s="517"/>
      <c r="M50" s="517"/>
      <c r="N50" s="519"/>
      <c r="O50" s="519"/>
    </row>
    <row r="51" spans="2:15" ht="15.75">
      <c r="B51" s="541" t="s">
        <v>864</v>
      </c>
      <c r="C51" s="541" t="s">
        <v>865</v>
      </c>
      <c r="D51" s="602" t="s">
        <v>1005</v>
      </c>
      <c r="E51" s="603"/>
      <c r="F51" s="603"/>
      <c r="G51" s="604"/>
      <c r="J51" s="605"/>
      <c r="K51" s="606"/>
      <c r="L51" s="606"/>
      <c r="M51" s="606"/>
      <c r="N51" s="606"/>
      <c r="O51" s="607"/>
    </row>
    <row r="52" spans="2:15" ht="15.75">
      <c r="B52" s="542" t="s">
        <v>1007</v>
      </c>
      <c r="C52" s="542" t="s">
        <v>1008</v>
      </c>
      <c r="D52" s="543" t="s">
        <v>33</v>
      </c>
      <c r="E52" s="543" t="s">
        <v>31</v>
      </c>
      <c r="F52" s="542"/>
      <c r="G52" s="543"/>
      <c r="J52" s="520"/>
      <c r="K52" s="519"/>
      <c r="L52" s="519"/>
      <c r="M52" s="517"/>
      <c r="N52" s="521"/>
      <c r="O52" s="521"/>
    </row>
    <row r="53" spans="2:15" ht="15.75">
      <c r="B53" s="544">
        <v>0.5833333333333334</v>
      </c>
      <c r="C53" s="543">
        <v>1</v>
      </c>
      <c r="D53" s="543" t="s">
        <v>918</v>
      </c>
      <c r="E53" s="543" t="s">
        <v>921</v>
      </c>
      <c r="F53" s="545"/>
      <c r="G53" s="545"/>
      <c r="J53" s="518"/>
      <c r="K53" s="517"/>
      <c r="L53" s="517"/>
      <c r="M53" s="517"/>
      <c r="N53" s="519"/>
      <c r="O53" s="519"/>
    </row>
    <row r="54" spans="2:15" ht="15.75">
      <c r="B54" s="544">
        <v>0.5972222222222222</v>
      </c>
      <c r="C54" s="543">
        <v>2</v>
      </c>
      <c r="D54" s="545" t="s">
        <v>919</v>
      </c>
      <c r="E54" s="545" t="s">
        <v>922</v>
      </c>
      <c r="F54" s="545"/>
      <c r="G54" s="545"/>
      <c r="J54" s="518"/>
      <c r="K54" s="517"/>
      <c r="L54" s="517"/>
      <c r="M54" s="517"/>
      <c r="N54" s="519"/>
      <c r="O54" s="519"/>
    </row>
    <row r="55" spans="2:15" ht="15.75">
      <c r="B55" s="544">
        <v>0.611111111111111</v>
      </c>
      <c r="C55" s="543">
        <v>3</v>
      </c>
      <c r="D55" s="545" t="s">
        <v>920</v>
      </c>
      <c r="E55" s="543" t="s">
        <v>923</v>
      </c>
      <c r="F55" s="543"/>
      <c r="G55" s="543"/>
      <c r="J55" s="518"/>
      <c r="K55" s="517"/>
      <c r="L55" s="517"/>
      <c r="M55" s="519"/>
      <c r="N55" s="519"/>
      <c r="O55" s="519"/>
    </row>
    <row r="56" spans="2:15" ht="15.75">
      <c r="B56" s="544"/>
      <c r="C56" s="543"/>
      <c r="D56" s="543"/>
      <c r="E56" s="543"/>
      <c r="F56" s="543"/>
      <c r="G56" s="543"/>
      <c r="J56" s="518"/>
      <c r="K56" s="517"/>
      <c r="L56" s="517"/>
      <c r="M56" s="517"/>
      <c r="N56" s="517"/>
      <c r="O56" s="517"/>
    </row>
    <row r="57" spans="2:7" ht="15.75">
      <c r="B57" s="549"/>
      <c r="C57" s="543"/>
      <c r="D57" s="550"/>
      <c r="E57" s="550"/>
      <c r="F57" s="543"/>
      <c r="G57" s="543"/>
    </row>
    <row r="58" spans="2:7" ht="15.75">
      <c r="B58" s="549"/>
      <c r="C58" s="543"/>
      <c r="D58" s="545"/>
      <c r="E58" s="545"/>
      <c r="F58" s="543"/>
      <c r="G58" s="543"/>
    </row>
    <row r="61" spans="2:14" ht="17.25" thickBot="1">
      <c r="B61" s="493"/>
      <c r="D61" s="494" t="s">
        <v>1016</v>
      </c>
      <c r="E61" s="494"/>
      <c r="F61" s="494"/>
      <c r="G61" s="493"/>
      <c r="J61" s="493"/>
      <c r="K61" s="608"/>
      <c r="L61" s="608"/>
      <c r="M61" s="608"/>
      <c r="N61" s="608"/>
    </row>
    <row r="62" spans="2:15" ht="16.5" thickTop="1">
      <c r="B62" s="492"/>
      <c r="C62" s="495" t="s">
        <v>862</v>
      </c>
      <c r="D62" s="496" t="s">
        <v>863</v>
      </c>
      <c r="E62" s="497" t="s">
        <v>1003</v>
      </c>
      <c r="F62" s="497" t="s">
        <v>1004</v>
      </c>
      <c r="G62" s="498"/>
      <c r="J62" s="492"/>
      <c r="K62" s="492"/>
      <c r="L62" s="609"/>
      <c r="M62" s="609"/>
      <c r="N62" s="609"/>
      <c r="O62" s="609"/>
    </row>
    <row r="63" spans="2:15" ht="15.75">
      <c r="B63" s="492"/>
      <c r="C63" s="499"/>
      <c r="D63" s="500" t="s">
        <v>866</v>
      </c>
      <c r="E63" s="501" t="s">
        <v>1017</v>
      </c>
      <c r="F63" s="501" t="s">
        <v>867</v>
      </c>
      <c r="G63" s="502"/>
      <c r="J63" s="492"/>
      <c r="K63" s="492"/>
      <c r="L63" s="492"/>
      <c r="M63" s="492"/>
      <c r="N63" s="492"/>
      <c r="O63" s="492"/>
    </row>
    <row r="64" spans="2:15" ht="15.75">
      <c r="B64" s="503"/>
      <c r="C64" s="499"/>
      <c r="D64" s="500" t="s">
        <v>868</v>
      </c>
      <c r="E64" s="500" t="s">
        <v>869</v>
      </c>
      <c r="F64" s="504" t="s">
        <v>1009</v>
      </c>
      <c r="G64" s="502"/>
      <c r="J64" s="503"/>
      <c r="K64" s="492"/>
      <c r="L64" s="492"/>
      <c r="M64" s="492"/>
      <c r="N64" s="513"/>
      <c r="O64" s="512"/>
    </row>
    <row r="65" spans="2:15" ht="16.5" thickBot="1">
      <c r="B65" s="492"/>
      <c r="C65" s="506"/>
      <c r="D65" s="507" t="s">
        <v>870</v>
      </c>
      <c r="E65" s="508" t="s">
        <v>360</v>
      </c>
      <c r="F65" s="509" t="s">
        <v>1010</v>
      </c>
      <c r="G65" s="510"/>
      <c r="J65" s="503"/>
      <c r="K65" s="492"/>
      <c r="L65" s="512"/>
      <c r="M65" s="492"/>
      <c r="N65" s="512"/>
      <c r="O65" s="512"/>
    </row>
    <row r="66" spans="2:15" ht="16.5" thickTop="1">
      <c r="B66" s="492"/>
      <c r="C66" s="492"/>
      <c r="D66" s="500"/>
      <c r="E66" s="500"/>
      <c r="F66" s="504"/>
      <c r="G66" s="504"/>
      <c r="J66" s="503"/>
      <c r="K66" s="492"/>
      <c r="L66" s="492"/>
      <c r="M66" s="492"/>
      <c r="N66" s="512"/>
      <c r="O66" s="512"/>
    </row>
    <row r="67" spans="2:15" ht="15.75">
      <c r="B67" s="492"/>
      <c r="C67" s="492"/>
      <c r="D67" s="500"/>
      <c r="E67" s="500"/>
      <c r="F67" s="504"/>
      <c r="G67" s="504"/>
      <c r="J67" s="503"/>
      <c r="K67" s="492"/>
      <c r="L67" s="492"/>
      <c r="M67" s="492"/>
      <c r="N67" s="512"/>
      <c r="O67" s="512"/>
    </row>
    <row r="68" spans="2:15" ht="15.75">
      <c r="B68" s="492"/>
      <c r="F68" s="511"/>
      <c r="J68" s="503"/>
      <c r="K68" s="492"/>
      <c r="L68" s="492"/>
      <c r="M68" s="492"/>
      <c r="N68" s="512"/>
      <c r="O68" s="512"/>
    </row>
    <row r="69" spans="2:17" ht="15.75">
      <c r="B69" s="541" t="s">
        <v>864</v>
      </c>
      <c r="C69" s="541" t="s">
        <v>865</v>
      </c>
      <c r="D69" s="602" t="s">
        <v>1005</v>
      </c>
      <c r="E69" s="603"/>
      <c r="F69" s="603"/>
      <c r="G69" s="604"/>
      <c r="J69" s="503"/>
      <c r="K69" s="492"/>
      <c r="L69" s="492"/>
      <c r="M69" s="492"/>
      <c r="N69" s="512"/>
      <c r="O69" s="512"/>
      <c r="Q69" s="481"/>
    </row>
    <row r="70" spans="2:15" ht="15.75">
      <c r="B70" s="542" t="s">
        <v>1007</v>
      </c>
      <c r="C70" s="542" t="s">
        <v>1008</v>
      </c>
      <c r="D70" s="543" t="s">
        <v>33</v>
      </c>
      <c r="E70" s="543" t="s">
        <v>31</v>
      </c>
      <c r="F70" s="542"/>
      <c r="G70" s="543"/>
      <c r="J70" s="609"/>
      <c r="K70" s="609"/>
      <c r="L70" s="609"/>
      <c r="M70" s="609"/>
      <c r="N70" s="609"/>
      <c r="O70" s="609"/>
    </row>
    <row r="71" spans="2:15" ht="15.75">
      <c r="B71" s="544">
        <v>0.5833333333333334</v>
      </c>
      <c r="C71" s="543">
        <v>1</v>
      </c>
      <c r="D71" s="545" t="s">
        <v>924</v>
      </c>
      <c r="E71" s="545" t="s">
        <v>927</v>
      </c>
      <c r="F71" s="546"/>
      <c r="G71" s="545"/>
      <c r="J71" s="503"/>
      <c r="K71" s="492"/>
      <c r="L71" s="492"/>
      <c r="M71" s="492"/>
      <c r="N71" s="512"/>
      <c r="O71" s="512"/>
    </row>
    <row r="72" spans="2:15" ht="15.75">
      <c r="B72" s="544">
        <v>0.5972222222222222</v>
      </c>
      <c r="C72" s="543">
        <v>2</v>
      </c>
      <c r="D72" s="543" t="s">
        <v>925</v>
      </c>
      <c r="E72" s="545" t="s">
        <v>928</v>
      </c>
      <c r="F72" s="545"/>
      <c r="G72" s="545"/>
      <c r="J72" s="503"/>
      <c r="K72" s="492"/>
      <c r="L72" s="492"/>
      <c r="M72" s="492"/>
      <c r="N72" s="512"/>
      <c r="O72" s="512"/>
    </row>
    <row r="73" spans="2:15" ht="15.75">
      <c r="B73" s="544">
        <v>0.611111111111111</v>
      </c>
      <c r="C73" s="543">
        <v>3</v>
      </c>
      <c r="D73" s="545" t="s">
        <v>926</v>
      </c>
      <c r="E73" s="545" t="s">
        <v>929</v>
      </c>
      <c r="F73" s="543"/>
      <c r="G73" s="543"/>
      <c r="J73" s="503"/>
      <c r="K73" s="492"/>
      <c r="L73" s="492"/>
      <c r="M73" s="492"/>
      <c r="N73" s="492"/>
      <c r="O73" s="492"/>
    </row>
    <row r="74" spans="2:15" ht="15.75">
      <c r="B74" s="544"/>
      <c r="C74" s="543"/>
      <c r="D74" s="545"/>
      <c r="E74" s="545"/>
      <c r="F74" s="543"/>
      <c r="G74" s="543"/>
      <c r="J74" s="503"/>
      <c r="K74" s="492"/>
      <c r="L74" s="492"/>
      <c r="M74" s="492"/>
      <c r="N74" s="492"/>
      <c r="O74" s="492"/>
    </row>
    <row r="75" spans="2:7" ht="15.75">
      <c r="B75" s="544"/>
      <c r="C75" s="543"/>
      <c r="D75" s="545"/>
      <c r="E75" s="543"/>
      <c r="F75" s="543"/>
      <c r="G75" s="543"/>
    </row>
    <row r="76" spans="2:7" ht="15.75">
      <c r="B76" s="549"/>
      <c r="C76" s="543"/>
      <c r="D76" s="543"/>
      <c r="E76" s="545"/>
      <c r="F76" s="543"/>
      <c r="G76" s="543"/>
    </row>
    <row r="79" spans="2:14" ht="17.25" thickBot="1">
      <c r="B79" s="493"/>
      <c r="D79" s="494" t="s">
        <v>1018</v>
      </c>
      <c r="E79" s="494"/>
      <c r="F79" s="494"/>
      <c r="G79" s="493"/>
      <c r="J79" s="493"/>
      <c r="K79" s="598" t="s">
        <v>1019</v>
      </c>
      <c r="L79" s="598"/>
      <c r="M79" s="598"/>
      <c r="N79" s="598"/>
    </row>
    <row r="80" spans="2:15" ht="16.5" thickTop="1">
      <c r="B80" s="492"/>
      <c r="C80" s="495" t="s">
        <v>862</v>
      </c>
      <c r="D80" s="496" t="s">
        <v>863</v>
      </c>
      <c r="E80" s="497" t="s">
        <v>1003</v>
      </c>
      <c r="F80" s="497" t="s">
        <v>1004</v>
      </c>
      <c r="G80" s="498"/>
      <c r="J80" s="541" t="s">
        <v>864</v>
      </c>
      <c r="K80" s="541" t="s">
        <v>865</v>
      </c>
      <c r="L80" s="602" t="s">
        <v>1005</v>
      </c>
      <c r="M80" s="603"/>
      <c r="N80" s="603"/>
      <c r="O80" s="604"/>
    </row>
    <row r="81" spans="2:15" ht="15.75">
      <c r="B81" s="492"/>
      <c r="C81" s="499"/>
      <c r="D81" s="500" t="s">
        <v>866</v>
      </c>
      <c r="E81" s="501" t="s">
        <v>1017</v>
      </c>
      <c r="F81" s="501" t="s">
        <v>867</v>
      </c>
      <c r="G81" s="502"/>
      <c r="J81" s="542" t="s">
        <v>1007</v>
      </c>
      <c r="K81" s="542" t="s">
        <v>1008</v>
      </c>
      <c r="L81" s="543" t="s">
        <v>33</v>
      </c>
      <c r="M81" s="543" t="s">
        <v>31</v>
      </c>
      <c r="N81" s="542"/>
      <c r="O81" s="543"/>
    </row>
    <row r="82" spans="2:15" ht="15.75">
      <c r="B82" s="503"/>
      <c r="C82" s="499"/>
      <c r="D82" s="500" t="s">
        <v>868</v>
      </c>
      <c r="E82" s="500" t="s">
        <v>869</v>
      </c>
      <c r="F82" s="504" t="s">
        <v>1009</v>
      </c>
      <c r="G82" s="502"/>
      <c r="J82" s="549">
        <v>0.375</v>
      </c>
      <c r="K82" s="543">
        <v>1</v>
      </c>
      <c r="L82" s="581" t="s">
        <v>936</v>
      </c>
      <c r="M82" s="581" t="s">
        <v>942</v>
      </c>
      <c r="N82" s="582"/>
      <c r="O82" s="545"/>
    </row>
    <row r="83" spans="2:15" ht="16.5" thickBot="1">
      <c r="B83" s="492"/>
      <c r="C83" s="506"/>
      <c r="D83" s="507" t="s">
        <v>870</v>
      </c>
      <c r="E83" s="508" t="s">
        <v>360</v>
      </c>
      <c r="F83" s="509" t="s">
        <v>1010</v>
      </c>
      <c r="G83" s="510"/>
      <c r="J83" s="549">
        <v>0.3888888888888889</v>
      </c>
      <c r="K83" s="543">
        <v>2</v>
      </c>
      <c r="L83" s="581" t="s">
        <v>941</v>
      </c>
      <c r="M83" s="581" t="s">
        <v>943</v>
      </c>
      <c r="N83" s="545"/>
      <c r="O83" s="545"/>
    </row>
    <row r="84" spans="2:15" ht="16.5" thickTop="1">
      <c r="B84" s="492"/>
      <c r="C84" s="492"/>
      <c r="D84" s="500"/>
      <c r="E84" s="500"/>
      <c r="F84" s="504"/>
      <c r="G84" s="504"/>
      <c r="J84" s="549">
        <v>0.402777777777778</v>
      </c>
      <c r="K84" s="543">
        <v>3</v>
      </c>
      <c r="L84" s="581" t="s">
        <v>937</v>
      </c>
      <c r="M84" s="581" t="s">
        <v>944</v>
      </c>
      <c r="N84" s="545"/>
      <c r="O84" s="545"/>
    </row>
    <row r="85" spans="2:15" ht="15.75">
      <c r="B85" s="492"/>
      <c r="C85" s="492"/>
      <c r="D85" s="500"/>
      <c r="E85" s="500"/>
      <c r="F85" s="504"/>
      <c r="G85" s="504"/>
      <c r="J85" s="549">
        <v>0.416666666666667</v>
      </c>
      <c r="K85" s="543">
        <v>4</v>
      </c>
      <c r="L85" s="581" t="s">
        <v>938</v>
      </c>
      <c r="M85" s="581" t="s">
        <v>945</v>
      </c>
      <c r="N85" s="545"/>
      <c r="O85" s="545"/>
    </row>
    <row r="86" spans="2:15" ht="15.75">
      <c r="B86" s="492"/>
      <c r="F86" s="511"/>
      <c r="J86" s="549">
        <v>0.4305555555555556</v>
      </c>
      <c r="K86" s="543">
        <v>5</v>
      </c>
      <c r="L86" s="581" t="s">
        <v>939</v>
      </c>
      <c r="M86" s="581" t="s">
        <v>946</v>
      </c>
      <c r="N86" s="545"/>
      <c r="O86" s="545"/>
    </row>
    <row r="87" spans="2:15" ht="15.75">
      <c r="B87" s="541" t="s">
        <v>864</v>
      </c>
      <c r="C87" s="541" t="s">
        <v>865</v>
      </c>
      <c r="D87" s="602" t="s">
        <v>1005</v>
      </c>
      <c r="E87" s="603"/>
      <c r="F87" s="603"/>
      <c r="G87" s="604"/>
      <c r="J87" s="583">
        <v>0.4444444444444444</v>
      </c>
      <c r="K87" s="543">
        <v>6</v>
      </c>
      <c r="L87" s="581" t="s">
        <v>940</v>
      </c>
      <c r="M87" s="581" t="s">
        <v>947</v>
      </c>
      <c r="N87" s="545"/>
      <c r="O87" s="545"/>
    </row>
    <row r="88" spans="2:15" ht="15.75">
      <c r="B88" s="542" t="s">
        <v>1007</v>
      </c>
      <c r="C88" s="542" t="s">
        <v>1008</v>
      </c>
      <c r="D88" s="543" t="s">
        <v>33</v>
      </c>
      <c r="E88" s="543" t="s">
        <v>31</v>
      </c>
      <c r="F88" s="542"/>
      <c r="G88" s="543"/>
      <c r="J88" s="549"/>
      <c r="K88" s="543"/>
      <c r="L88" s="550"/>
      <c r="M88" s="550"/>
      <c r="N88" s="545"/>
      <c r="O88" s="545"/>
    </row>
    <row r="89" spans="2:15" ht="15.75">
      <c r="B89" s="544">
        <v>0.5833333333333334</v>
      </c>
      <c r="C89" s="543">
        <v>1</v>
      </c>
      <c r="D89" s="545" t="s">
        <v>930</v>
      </c>
      <c r="E89" s="545" t="s">
        <v>933</v>
      </c>
      <c r="F89" s="546"/>
      <c r="G89" s="545"/>
      <c r="J89" s="549"/>
      <c r="K89" s="543"/>
      <c r="L89" s="550"/>
      <c r="M89" s="550"/>
      <c r="N89" s="545"/>
      <c r="O89" s="545"/>
    </row>
    <row r="90" spans="2:15" ht="15.75">
      <c r="B90" s="544">
        <v>0.5972222222222222</v>
      </c>
      <c r="C90" s="543">
        <v>2</v>
      </c>
      <c r="D90" s="543" t="s">
        <v>931</v>
      </c>
      <c r="E90" s="545" t="s">
        <v>934</v>
      </c>
      <c r="F90" s="545"/>
      <c r="G90" s="545"/>
      <c r="J90" s="549"/>
      <c r="K90" s="543"/>
      <c r="L90" s="550"/>
      <c r="M90" s="550"/>
      <c r="N90" s="545"/>
      <c r="O90" s="545"/>
    </row>
    <row r="91" spans="2:15" ht="15.75">
      <c r="B91" s="544">
        <v>0.611111111111111</v>
      </c>
      <c r="C91" s="543">
        <v>3</v>
      </c>
      <c r="D91" s="545" t="s">
        <v>932</v>
      </c>
      <c r="E91" s="545" t="s">
        <v>935</v>
      </c>
      <c r="F91" s="543"/>
      <c r="G91" s="543"/>
      <c r="J91" s="549"/>
      <c r="K91" s="543"/>
      <c r="L91" s="543"/>
      <c r="M91" s="543"/>
      <c r="N91" s="543"/>
      <c r="O91" s="543"/>
    </row>
    <row r="92" spans="2:7" ht="15.75">
      <c r="B92" s="544"/>
      <c r="C92" s="543"/>
      <c r="D92" s="545"/>
      <c r="E92" s="545"/>
      <c r="F92" s="543"/>
      <c r="G92" s="543"/>
    </row>
    <row r="93" spans="2:15" ht="15.75">
      <c r="B93" s="544"/>
      <c r="C93" s="543"/>
      <c r="D93" s="545"/>
      <c r="E93" s="543"/>
      <c r="F93" s="543"/>
      <c r="G93" s="543"/>
      <c r="J93" s="503"/>
      <c r="K93" s="492"/>
      <c r="L93" s="514"/>
      <c r="M93" s="514"/>
      <c r="N93" s="492"/>
      <c r="O93" s="492"/>
    </row>
    <row r="94" spans="2:15" ht="15.75">
      <c r="B94" s="549"/>
      <c r="C94" s="543"/>
      <c r="D94" s="543"/>
      <c r="E94" s="545"/>
      <c r="F94" s="543"/>
      <c r="G94" s="543"/>
      <c r="J94" s="514"/>
      <c r="K94" s="514"/>
      <c r="L94" s="514"/>
      <c r="M94" s="514"/>
      <c r="N94" s="514"/>
      <c r="O94" s="514"/>
    </row>
    <row r="97" spans="2:14" ht="17.25" thickBot="1">
      <c r="B97" s="493"/>
      <c r="D97" s="494" t="s">
        <v>1020</v>
      </c>
      <c r="E97" s="494"/>
      <c r="F97" s="494"/>
      <c r="G97" s="493"/>
      <c r="J97" s="493"/>
      <c r="K97" s="598" t="s">
        <v>1021</v>
      </c>
      <c r="L97" s="598"/>
      <c r="M97" s="598"/>
      <c r="N97" s="598"/>
    </row>
    <row r="98" spans="2:15" ht="16.5" thickTop="1">
      <c r="B98" s="492"/>
      <c r="C98" s="495" t="s">
        <v>874</v>
      </c>
      <c r="D98" s="496" t="s">
        <v>863</v>
      </c>
      <c r="E98" s="497" t="s">
        <v>1003</v>
      </c>
      <c r="F98" s="497" t="s">
        <v>1004</v>
      </c>
      <c r="G98" s="498"/>
      <c r="J98" s="541" t="s">
        <v>864</v>
      </c>
      <c r="K98" s="541" t="s">
        <v>865</v>
      </c>
      <c r="L98" s="602" t="s">
        <v>1005</v>
      </c>
      <c r="M98" s="603"/>
      <c r="N98" s="603"/>
      <c r="O98" s="604"/>
    </row>
    <row r="99" spans="2:15" ht="15.75">
      <c r="B99" s="492"/>
      <c r="C99" s="499"/>
      <c r="D99" s="500" t="s">
        <v>866</v>
      </c>
      <c r="E99" s="501" t="s">
        <v>1017</v>
      </c>
      <c r="F99" s="501" t="s">
        <v>867</v>
      </c>
      <c r="G99" s="502"/>
      <c r="J99" s="542" t="s">
        <v>1007</v>
      </c>
      <c r="K99" s="542" t="s">
        <v>1008</v>
      </c>
      <c r="L99" s="543" t="s">
        <v>33</v>
      </c>
      <c r="M99" s="543" t="s">
        <v>31</v>
      </c>
      <c r="N99" s="542"/>
      <c r="O99" s="543"/>
    </row>
    <row r="100" spans="2:15" ht="15.75">
      <c r="B100" s="503"/>
      <c r="C100" s="499"/>
      <c r="D100" s="500" t="s">
        <v>868</v>
      </c>
      <c r="E100" s="500" t="s">
        <v>869</v>
      </c>
      <c r="F100" s="504" t="s">
        <v>1009</v>
      </c>
      <c r="G100" s="502"/>
      <c r="J100" s="549">
        <v>0.375</v>
      </c>
      <c r="K100" s="543">
        <v>1</v>
      </c>
      <c r="L100" s="543" t="s">
        <v>954</v>
      </c>
      <c r="M100" s="543" t="s">
        <v>963</v>
      </c>
      <c r="N100" s="582"/>
      <c r="O100" s="545"/>
    </row>
    <row r="101" spans="2:15" ht="16.5" thickBot="1">
      <c r="B101" s="492"/>
      <c r="C101" s="506"/>
      <c r="D101" s="507" t="s">
        <v>870</v>
      </c>
      <c r="E101" s="508" t="s">
        <v>360</v>
      </c>
      <c r="F101" s="509" t="s">
        <v>1010</v>
      </c>
      <c r="G101" s="510"/>
      <c r="J101" s="549">
        <v>0.3888888888888889</v>
      </c>
      <c r="K101" s="543">
        <v>2</v>
      </c>
      <c r="L101" s="543" t="s">
        <v>955</v>
      </c>
      <c r="M101" s="543" t="s">
        <v>964</v>
      </c>
      <c r="N101" s="545"/>
      <c r="O101" s="545"/>
    </row>
    <row r="102" spans="2:15" ht="16.5" thickTop="1">
      <c r="B102" s="492"/>
      <c r="C102" s="492"/>
      <c r="D102" s="500"/>
      <c r="E102" s="500"/>
      <c r="F102" s="504"/>
      <c r="G102" s="504"/>
      <c r="J102" s="549">
        <v>0.402777777777778</v>
      </c>
      <c r="K102" s="543">
        <v>3</v>
      </c>
      <c r="L102" s="543" t="s">
        <v>956</v>
      </c>
      <c r="M102" s="543" t="s">
        <v>965</v>
      </c>
      <c r="N102" s="545"/>
      <c r="O102" s="545"/>
    </row>
    <row r="103" spans="2:15" ht="15.75">
      <c r="B103" s="492"/>
      <c r="C103" s="492"/>
      <c r="D103" s="500"/>
      <c r="E103" s="500"/>
      <c r="F103" s="504"/>
      <c r="G103" s="504"/>
      <c r="J103" s="549">
        <v>0.416666666666667</v>
      </c>
      <c r="K103" s="543">
        <v>4</v>
      </c>
      <c r="L103" s="543" t="s">
        <v>957</v>
      </c>
      <c r="M103" s="543" t="s">
        <v>966</v>
      </c>
      <c r="N103" s="545"/>
      <c r="O103" s="545"/>
    </row>
    <row r="104" spans="2:15" ht="15.75">
      <c r="B104" s="492"/>
      <c r="F104" s="511"/>
      <c r="J104" s="549">
        <v>0.4305555555555556</v>
      </c>
      <c r="K104" s="543">
        <v>5</v>
      </c>
      <c r="L104" s="543" t="s">
        <v>958</v>
      </c>
      <c r="M104" s="543" t="s">
        <v>967</v>
      </c>
      <c r="N104" s="545"/>
      <c r="O104" s="545"/>
    </row>
    <row r="105" spans="2:15" ht="15.75">
      <c r="B105" s="541" t="s">
        <v>864</v>
      </c>
      <c r="C105" s="541" t="s">
        <v>865</v>
      </c>
      <c r="D105" s="602" t="s">
        <v>1005</v>
      </c>
      <c r="E105" s="603"/>
      <c r="F105" s="603"/>
      <c r="G105" s="604"/>
      <c r="J105" s="602" t="s">
        <v>872</v>
      </c>
      <c r="K105" s="603"/>
      <c r="L105" s="603"/>
      <c r="M105" s="603"/>
      <c r="N105" s="603"/>
      <c r="O105" s="604"/>
    </row>
    <row r="106" spans="2:15" ht="15.75">
      <c r="B106" s="542" t="s">
        <v>1007</v>
      </c>
      <c r="C106" s="542" t="s">
        <v>1008</v>
      </c>
      <c r="D106" s="543" t="s">
        <v>33</v>
      </c>
      <c r="E106" s="543" t="s">
        <v>31</v>
      </c>
      <c r="F106" s="542"/>
      <c r="G106" s="543"/>
      <c r="J106" s="549">
        <v>0.5833333333333334</v>
      </c>
      <c r="K106" s="543">
        <v>6</v>
      </c>
      <c r="L106" s="543" t="s">
        <v>959</v>
      </c>
      <c r="M106" s="543" t="s">
        <v>968</v>
      </c>
      <c r="N106" s="545"/>
      <c r="O106" s="545"/>
    </row>
    <row r="107" spans="2:15" ht="15.75">
      <c r="B107" s="544">
        <v>0.5833333333333334</v>
      </c>
      <c r="C107" s="543">
        <v>1</v>
      </c>
      <c r="D107" s="545" t="s">
        <v>948</v>
      </c>
      <c r="E107" s="545" t="s">
        <v>953</v>
      </c>
      <c r="F107" s="546"/>
      <c r="G107" s="545"/>
      <c r="J107" s="549">
        <v>0.5972222222222222</v>
      </c>
      <c r="K107" s="543">
        <v>7</v>
      </c>
      <c r="L107" s="543" t="s">
        <v>960</v>
      </c>
      <c r="M107" s="543" t="s">
        <v>969</v>
      </c>
      <c r="N107" s="545"/>
      <c r="O107" s="545"/>
    </row>
    <row r="108" spans="2:15" ht="15.75">
      <c r="B108" s="544">
        <v>0.5972222222222222</v>
      </c>
      <c r="C108" s="543">
        <v>2</v>
      </c>
      <c r="D108" s="543" t="s">
        <v>949</v>
      </c>
      <c r="E108" s="545" t="s">
        <v>952</v>
      </c>
      <c r="F108" s="545"/>
      <c r="G108" s="545"/>
      <c r="J108" s="549">
        <v>0.611111111111111</v>
      </c>
      <c r="K108" s="543">
        <v>8</v>
      </c>
      <c r="L108" s="543" t="s">
        <v>961</v>
      </c>
      <c r="M108" s="543" t="s">
        <v>970</v>
      </c>
      <c r="N108" s="545"/>
      <c r="O108" s="545"/>
    </row>
    <row r="109" spans="2:15" ht="15.75">
      <c r="B109" s="544">
        <v>0.611111111111111</v>
      </c>
      <c r="C109" s="543">
        <v>3</v>
      </c>
      <c r="D109" s="545" t="s">
        <v>950</v>
      </c>
      <c r="E109" s="545" t="s">
        <v>951</v>
      </c>
      <c r="F109" s="543"/>
      <c r="G109" s="543"/>
      <c r="J109" s="549">
        <v>0.625</v>
      </c>
      <c r="K109" s="543">
        <v>9</v>
      </c>
      <c r="L109" s="543" t="s">
        <v>962</v>
      </c>
      <c r="M109" s="543" t="s">
        <v>971</v>
      </c>
      <c r="N109" s="545"/>
      <c r="O109" s="545"/>
    </row>
    <row r="110" spans="2:15" ht="15.75">
      <c r="B110" s="544"/>
      <c r="C110" s="543"/>
      <c r="D110" s="545"/>
      <c r="E110" s="545"/>
      <c r="F110" s="543"/>
      <c r="G110" s="543"/>
      <c r="J110" s="549"/>
      <c r="K110" s="543"/>
      <c r="L110" s="543"/>
      <c r="M110" s="543"/>
      <c r="N110" s="543"/>
      <c r="O110" s="543"/>
    </row>
    <row r="111" spans="2:7" ht="15.75">
      <c r="B111" s="544"/>
      <c r="C111" s="543"/>
      <c r="D111" s="545"/>
      <c r="E111" s="543"/>
      <c r="F111" s="543"/>
      <c r="G111" s="543"/>
    </row>
    <row r="112" spans="2:7" ht="15.75">
      <c r="B112" s="549"/>
      <c r="C112" s="543"/>
      <c r="D112" s="543"/>
      <c r="E112" s="545"/>
      <c r="F112" s="543"/>
      <c r="G112" s="543"/>
    </row>
    <row r="114" spans="10:14" ht="16.5">
      <c r="J114" s="493"/>
      <c r="K114" s="598" t="s">
        <v>1023</v>
      </c>
      <c r="L114" s="598"/>
      <c r="M114" s="598"/>
      <c r="N114" s="598"/>
    </row>
    <row r="115" spans="2:15" ht="17.25" thickBot="1">
      <c r="B115" s="493"/>
      <c r="D115" s="494" t="s">
        <v>1022</v>
      </c>
      <c r="E115" s="494"/>
      <c r="F115" s="494"/>
      <c r="G115" s="493"/>
      <c r="J115" s="515" t="s">
        <v>864</v>
      </c>
      <c r="K115" s="515" t="s">
        <v>865</v>
      </c>
      <c r="L115" s="605" t="s">
        <v>1005</v>
      </c>
      <c r="M115" s="606"/>
      <c r="N115" s="606"/>
      <c r="O115" s="607"/>
    </row>
    <row r="116" spans="2:15" ht="16.5" thickTop="1">
      <c r="B116" s="492"/>
      <c r="C116" s="495" t="s">
        <v>874</v>
      </c>
      <c r="D116" s="496" t="s">
        <v>863</v>
      </c>
      <c r="E116" s="497" t="s">
        <v>1003</v>
      </c>
      <c r="F116" s="497" t="s">
        <v>1004</v>
      </c>
      <c r="G116" s="498"/>
      <c r="J116" s="516" t="s">
        <v>1007</v>
      </c>
      <c r="K116" s="516" t="s">
        <v>1008</v>
      </c>
      <c r="L116" s="517" t="s">
        <v>33</v>
      </c>
      <c r="M116" s="517" t="s">
        <v>31</v>
      </c>
      <c r="N116" s="516"/>
      <c r="O116" s="517"/>
    </row>
    <row r="117" spans="2:15" ht="15.75">
      <c r="B117" s="492"/>
      <c r="C117" s="499"/>
      <c r="D117" s="500" t="s">
        <v>866</v>
      </c>
      <c r="E117" s="501" t="s">
        <v>1017</v>
      </c>
      <c r="F117" s="501" t="s">
        <v>867</v>
      </c>
      <c r="G117" s="502"/>
      <c r="J117" s="518">
        <v>0.375</v>
      </c>
      <c r="K117" s="517">
        <v>1</v>
      </c>
      <c r="L117" s="579" t="s">
        <v>1126</v>
      </c>
      <c r="M117" s="579" t="s">
        <v>1127</v>
      </c>
      <c r="N117" s="523"/>
      <c r="O117" s="519"/>
    </row>
    <row r="118" spans="2:15" ht="15.75">
      <c r="B118" s="503"/>
      <c r="C118" s="499"/>
      <c r="D118" s="500" t="s">
        <v>868</v>
      </c>
      <c r="E118" s="500" t="s">
        <v>869</v>
      </c>
      <c r="F118" s="504" t="s">
        <v>1009</v>
      </c>
      <c r="G118" s="502"/>
      <c r="J118" s="518">
        <v>0.3888888888888889</v>
      </c>
      <c r="K118" s="517">
        <v>2</v>
      </c>
      <c r="L118" s="579" t="s">
        <v>1128</v>
      </c>
      <c r="M118" s="579" t="s">
        <v>1129</v>
      </c>
      <c r="N118" s="519"/>
      <c r="O118" s="519"/>
    </row>
    <row r="119" spans="2:15" ht="16.5" thickBot="1">
      <c r="B119" s="492"/>
      <c r="C119" s="506"/>
      <c r="D119" s="507" t="s">
        <v>870</v>
      </c>
      <c r="E119" s="508" t="s">
        <v>360</v>
      </c>
      <c r="F119" s="509" t="s">
        <v>1010</v>
      </c>
      <c r="G119" s="510"/>
      <c r="J119" s="518">
        <v>0.402777777777778</v>
      </c>
      <c r="K119" s="517">
        <v>3</v>
      </c>
      <c r="L119" s="579" t="s">
        <v>1130</v>
      </c>
      <c r="M119" s="579" t="s">
        <v>1131</v>
      </c>
      <c r="N119" s="519"/>
      <c r="O119" s="519"/>
    </row>
    <row r="120" spans="2:15" ht="16.5" thickTop="1">
      <c r="B120" s="492"/>
      <c r="C120" s="492"/>
      <c r="D120" s="500"/>
      <c r="E120" s="500"/>
      <c r="F120" s="504"/>
      <c r="G120" s="504"/>
      <c r="J120" s="518">
        <v>0.416666666666667</v>
      </c>
      <c r="K120" s="517">
        <v>4</v>
      </c>
      <c r="L120" s="579" t="s">
        <v>1132</v>
      </c>
      <c r="M120" s="579" t="s">
        <v>1133</v>
      </c>
      <c r="N120" s="519"/>
      <c r="O120" s="519"/>
    </row>
    <row r="121" spans="2:15" ht="15.75">
      <c r="B121" s="492"/>
      <c r="C121" s="492"/>
      <c r="D121" s="500"/>
      <c r="E121" s="500"/>
      <c r="F121" s="504"/>
      <c r="G121" s="504"/>
      <c r="J121" s="518">
        <v>0.4305555555555556</v>
      </c>
      <c r="K121" s="517">
        <v>5</v>
      </c>
      <c r="L121" s="579" t="s">
        <v>1134</v>
      </c>
      <c r="M121" s="579" t="s">
        <v>1135</v>
      </c>
      <c r="N121" s="519"/>
      <c r="O121" s="519"/>
    </row>
    <row r="122" spans="2:15" ht="15.75">
      <c r="B122" s="492"/>
      <c r="F122" s="511"/>
      <c r="J122" s="520">
        <v>0.4444444444444444</v>
      </c>
      <c r="K122" s="519">
        <v>6</v>
      </c>
      <c r="L122" s="579" t="s">
        <v>1136</v>
      </c>
      <c r="M122" s="579" t="s">
        <v>1137</v>
      </c>
      <c r="N122" s="521"/>
      <c r="O122" s="521"/>
    </row>
    <row r="123" spans="2:15" ht="15.75">
      <c r="B123" s="515" t="s">
        <v>864</v>
      </c>
      <c r="C123" s="515" t="s">
        <v>865</v>
      </c>
      <c r="D123" s="605" t="s">
        <v>1005</v>
      </c>
      <c r="E123" s="606"/>
      <c r="F123" s="606"/>
      <c r="G123" s="607"/>
      <c r="J123" s="605" t="s">
        <v>872</v>
      </c>
      <c r="K123" s="606"/>
      <c r="L123" s="606"/>
      <c r="M123" s="606"/>
      <c r="N123" s="606"/>
      <c r="O123" s="607"/>
    </row>
    <row r="124" spans="2:15" ht="15.75">
      <c r="B124" s="516" t="s">
        <v>1007</v>
      </c>
      <c r="C124" s="516" t="s">
        <v>1008</v>
      </c>
      <c r="D124" s="517" t="s">
        <v>33</v>
      </c>
      <c r="E124" s="517" t="s">
        <v>31</v>
      </c>
      <c r="F124" s="516"/>
      <c r="G124" s="517"/>
      <c r="J124" s="518">
        <v>0.5833333333333334</v>
      </c>
      <c r="K124" s="517">
        <v>7</v>
      </c>
      <c r="L124" s="580" t="s">
        <v>978</v>
      </c>
      <c r="M124" s="580" t="s">
        <v>979</v>
      </c>
      <c r="N124" s="519"/>
      <c r="O124" s="519"/>
    </row>
    <row r="125" spans="2:15" ht="15.75">
      <c r="B125" s="522">
        <v>0.5833333333333334</v>
      </c>
      <c r="C125" s="517">
        <v>1</v>
      </c>
      <c r="D125" s="519" t="s">
        <v>972</v>
      </c>
      <c r="E125" s="519" t="s">
        <v>977</v>
      </c>
      <c r="G125" s="519"/>
      <c r="J125" s="518">
        <v>0.5972222222222222</v>
      </c>
      <c r="K125" s="517">
        <v>8</v>
      </c>
      <c r="L125" s="580" t="s">
        <v>980</v>
      </c>
      <c r="M125" s="580" t="s">
        <v>981</v>
      </c>
      <c r="N125" s="519"/>
      <c r="O125" s="519"/>
    </row>
    <row r="126" spans="2:15" ht="15.75">
      <c r="B126" s="522">
        <v>0.5972222222222222</v>
      </c>
      <c r="C126" s="517">
        <v>2</v>
      </c>
      <c r="D126" s="517" t="s">
        <v>973</v>
      </c>
      <c r="E126" s="519" t="s">
        <v>976</v>
      </c>
      <c r="F126" s="519"/>
      <c r="G126" s="519"/>
      <c r="J126" s="518">
        <v>0.611111111111111</v>
      </c>
      <c r="K126" s="517">
        <v>9</v>
      </c>
      <c r="L126" s="580" t="s">
        <v>982</v>
      </c>
      <c r="M126" s="580" t="s">
        <v>983</v>
      </c>
      <c r="N126" s="519"/>
      <c r="O126" s="519"/>
    </row>
    <row r="127" spans="2:15" ht="15.75">
      <c r="B127" s="522">
        <v>0.611111111111111</v>
      </c>
      <c r="C127" s="517">
        <v>3</v>
      </c>
      <c r="D127" s="519" t="s">
        <v>974</v>
      </c>
      <c r="E127" s="519" t="s">
        <v>975</v>
      </c>
      <c r="F127" s="517"/>
      <c r="G127" s="517"/>
      <c r="J127" s="518">
        <v>0.625</v>
      </c>
      <c r="K127" s="517">
        <v>10</v>
      </c>
      <c r="L127" s="580" t="s">
        <v>984</v>
      </c>
      <c r="M127" s="580" t="s">
        <v>985</v>
      </c>
      <c r="N127" s="517"/>
      <c r="O127" s="517"/>
    </row>
    <row r="128" spans="2:15" ht="15.75">
      <c r="B128" s="522"/>
      <c r="C128" s="517"/>
      <c r="D128" s="519"/>
      <c r="E128" s="519"/>
      <c r="F128" s="517"/>
      <c r="G128" s="517"/>
      <c r="J128" s="521"/>
      <c r="K128" s="521"/>
      <c r="L128" s="521"/>
      <c r="M128" s="521"/>
      <c r="N128" s="521"/>
      <c r="O128" s="521"/>
    </row>
    <row r="129" spans="2:7" ht="15.75">
      <c r="B129" s="522"/>
      <c r="C129" s="517"/>
      <c r="D129" s="519"/>
      <c r="E129" s="517"/>
      <c r="F129" s="517"/>
      <c r="G129" s="517"/>
    </row>
    <row r="130" spans="2:7" ht="15.75">
      <c r="B130" s="518"/>
      <c r="C130" s="517"/>
      <c r="D130" s="517"/>
      <c r="E130" s="519"/>
      <c r="F130" s="517"/>
      <c r="G130" s="517"/>
    </row>
    <row r="132" spans="10:14" ht="16.5">
      <c r="J132" s="493"/>
      <c r="K132" s="598" t="s">
        <v>1027</v>
      </c>
      <c r="L132" s="598"/>
      <c r="M132" s="598"/>
      <c r="N132" s="598"/>
    </row>
    <row r="133" spans="2:15" ht="17.25" thickBot="1">
      <c r="B133" s="493"/>
      <c r="D133" s="494" t="s">
        <v>1029</v>
      </c>
      <c r="E133" s="494"/>
      <c r="F133" s="494"/>
      <c r="G133" s="493"/>
      <c r="J133" s="515" t="s">
        <v>864</v>
      </c>
      <c r="K133" s="515" t="s">
        <v>1028</v>
      </c>
      <c r="L133" s="605" t="s">
        <v>1005</v>
      </c>
      <c r="M133" s="606"/>
      <c r="N133" s="606"/>
      <c r="O133" s="607"/>
    </row>
    <row r="134" spans="2:15" ht="16.5" thickTop="1">
      <c r="B134" s="492"/>
      <c r="C134" s="495" t="s">
        <v>874</v>
      </c>
      <c r="D134" s="496" t="s">
        <v>994</v>
      </c>
      <c r="E134" s="497" t="s">
        <v>1003</v>
      </c>
      <c r="F134" s="497" t="s">
        <v>1004</v>
      </c>
      <c r="G134" s="498"/>
      <c r="J134" s="516" t="s">
        <v>1007</v>
      </c>
      <c r="K134" s="516" t="s">
        <v>1008</v>
      </c>
      <c r="L134" s="517" t="s">
        <v>33</v>
      </c>
      <c r="M134" s="517" t="s">
        <v>1125</v>
      </c>
      <c r="N134" s="516"/>
      <c r="O134" s="517"/>
    </row>
    <row r="135" spans="2:15" ht="15.75">
      <c r="B135" s="492"/>
      <c r="C135" s="499"/>
      <c r="D135" s="500" t="s">
        <v>866</v>
      </c>
      <c r="E135" s="501" t="s">
        <v>1017</v>
      </c>
      <c r="F135" s="501" t="s">
        <v>867</v>
      </c>
      <c r="G135" s="502"/>
      <c r="J135" s="518">
        <v>0.375</v>
      </c>
      <c r="K135" s="517">
        <v>1</v>
      </c>
      <c r="L135" s="517" t="s">
        <v>995</v>
      </c>
      <c r="M135" s="580" t="s">
        <v>986</v>
      </c>
      <c r="N135" s="523"/>
      <c r="O135" s="519"/>
    </row>
    <row r="136" spans="2:15" ht="15.75">
      <c r="B136" s="503"/>
      <c r="C136" s="499"/>
      <c r="D136" s="500" t="s">
        <v>868</v>
      </c>
      <c r="E136" s="500" t="s">
        <v>869</v>
      </c>
      <c r="F136" s="504" t="s">
        <v>1009</v>
      </c>
      <c r="G136" s="502"/>
      <c r="J136" s="518">
        <v>0.3888888888888889</v>
      </c>
      <c r="K136" s="517">
        <v>2</v>
      </c>
      <c r="L136" s="517" t="s">
        <v>996</v>
      </c>
      <c r="M136" s="580" t="s">
        <v>987</v>
      </c>
      <c r="N136" s="519"/>
      <c r="O136" s="519"/>
    </row>
    <row r="137" spans="2:15" ht="16.5" thickBot="1">
      <c r="B137" s="492"/>
      <c r="C137" s="506"/>
      <c r="D137" s="507" t="s">
        <v>870</v>
      </c>
      <c r="E137" s="508" t="s">
        <v>360</v>
      </c>
      <c r="F137" s="509" t="s">
        <v>1010</v>
      </c>
      <c r="G137" s="510"/>
      <c r="J137" s="518">
        <v>0.402777777777778</v>
      </c>
      <c r="K137" s="517">
        <v>3</v>
      </c>
      <c r="L137" s="517" t="s">
        <v>725</v>
      </c>
      <c r="M137" s="580" t="s">
        <v>988</v>
      </c>
      <c r="N137" s="519"/>
      <c r="O137" s="519"/>
    </row>
    <row r="138" spans="2:15" ht="16.5" thickTop="1">
      <c r="B138" s="492"/>
      <c r="C138" s="492"/>
      <c r="D138" s="500"/>
      <c r="E138" s="500"/>
      <c r="F138" s="504"/>
      <c r="G138" s="504"/>
      <c r="J138" s="518">
        <v>0.416666666666667</v>
      </c>
      <c r="K138" s="517">
        <v>4</v>
      </c>
      <c r="L138" s="517" t="s">
        <v>727</v>
      </c>
      <c r="M138" s="580" t="s">
        <v>989</v>
      </c>
      <c r="N138" s="519"/>
      <c r="O138" s="519"/>
    </row>
    <row r="139" spans="2:15" ht="15.75">
      <c r="B139" s="492"/>
      <c r="C139" s="492"/>
      <c r="D139" s="500"/>
      <c r="E139" s="500"/>
      <c r="F139" s="504"/>
      <c r="G139" s="504"/>
      <c r="J139" s="605" t="s">
        <v>872</v>
      </c>
      <c r="K139" s="606"/>
      <c r="L139" s="606"/>
      <c r="M139" s="606"/>
      <c r="N139" s="606"/>
      <c r="O139" s="607"/>
    </row>
    <row r="140" spans="2:15" ht="15.75">
      <c r="B140" s="492"/>
      <c r="F140" s="511"/>
      <c r="J140" s="518">
        <v>0.5625</v>
      </c>
      <c r="K140" s="517">
        <v>5</v>
      </c>
      <c r="L140" s="517" t="s">
        <v>997</v>
      </c>
      <c r="M140" s="580" t="s">
        <v>990</v>
      </c>
      <c r="N140" s="519"/>
      <c r="O140" s="519"/>
    </row>
    <row r="141" spans="2:15" ht="15.75">
      <c r="B141" s="492"/>
      <c r="C141" s="492"/>
      <c r="D141" s="609"/>
      <c r="E141" s="609"/>
      <c r="F141" s="609"/>
      <c r="G141" s="609"/>
      <c r="J141" s="518">
        <v>0.576388888888889</v>
      </c>
      <c r="K141" s="517">
        <v>6</v>
      </c>
      <c r="L141" s="517" t="s">
        <v>998</v>
      </c>
      <c r="M141" s="580" t="s">
        <v>991</v>
      </c>
      <c r="N141" s="519"/>
      <c r="O141" s="519"/>
    </row>
    <row r="142" spans="2:15" ht="15.75">
      <c r="B142" s="492"/>
      <c r="C142" s="492"/>
      <c r="D142" s="492"/>
      <c r="E142" s="492"/>
      <c r="F142" s="492"/>
      <c r="G142" s="492"/>
      <c r="J142" s="518">
        <v>0.5902777777777778</v>
      </c>
      <c r="K142" s="517">
        <v>7</v>
      </c>
      <c r="L142" s="517" t="s">
        <v>999</v>
      </c>
      <c r="M142" s="580" t="s">
        <v>992</v>
      </c>
      <c r="N142" s="519"/>
      <c r="O142" s="519"/>
    </row>
    <row r="143" spans="2:15" ht="15.75">
      <c r="B143" s="503"/>
      <c r="C143" s="492"/>
      <c r="D143" s="512"/>
      <c r="E143" s="512"/>
      <c r="F143" s="514"/>
      <c r="G143" s="512"/>
      <c r="J143" s="518">
        <v>0.6041666666666666</v>
      </c>
      <c r="K143" s="517">
        <v>8</v>
      </c>
      <c r="L143" s="517" t="s">
        <v>14</v>
      </c>
      <c r="M143" s="580" t="s">
        <v>993</v>
      </c>
      <c r="N143" s="519"/>
      <c r="O143" s="519"/>
    </row>
    <row r="144" spans="2:15" ht="15.75">
      <c r="B144" s="503"/>
      <c r="C144" s="492"/>
      <c r="D144" s="492"/>
      <c r="E144" s="512"/>
      <c r="F144" s="512"/>
      <c r="G144" s="512"/>
      <c r="J144" s="521"/>
      <c r="K144" s="521"/>
      <c r="L144" s="521"/>
      <c r="M144" s="521"/>
      <c r="N144" s="521"/>
      <c r="O144" s="521"/>
    </row>
    <row r="145" spans="2:15" ht="15.75">
      <c r="B145" s="503"/>
      <c r="C145" s="492"/>
      <c r="D145" s="512"/>
      <c r="E145" s="512"/>
      <c r="F145" s="492"/>
      <c r="G145" s="492"/>
      <c r="J145" s="521"/>
      <c r="K145" s="521"/>
      <c r="L145" s="521"/>
      <c r="M145" s="521"/>
      <c r="N145" s="521"/>
      <c r="O145" s="521"/>
    </row>
    <row r="146" spans="2:7" ht="15.75">
      <c r="B146" s="503"/>
      <c r="C146" s="492"/>
      <c r="D146" s="512"/>
      <c r="E146" s="512"/>
      <c r="F146" s="492"/>
      <c r="G146" s="492"/>
    </row>
    <row r="147" spans="2:7" ht="15.75">
      <c r="B147" s="503"/>
      <c r="C147" s="492"/>
      <c r="D147" s="512"/>
      <c r="E147" s="492"/>
      <c r="F147" s="492"/>
      <c r="G147" s="492"/>
    </row>
    <row r="148" spans="2:7" ht="15.75">
      <c r="B148" s="503"/>
      <c r="C148" s="492"/>
      <c r="D148" s="492"/>
      <c r="E148" s="512"/>
      <c r="F148" s="492"/>
      <c r="G148" s="492"/>
    </row>
    <row r="149" spans="2:7" ht="15.75">
      <c r="B149" s="514"/>
      <c r="C149" s="514"/>
      <c r="D149" s="514"/>
      <c r="E149" s="514"/>
      <c r="F149" s="514"/>
      <c r="G149" s="514"/>
    </row>
  </sheetData>
  <sheetProtection/>
  <mergeCells count="31">
    <mergeCell ref="D141:G141"/>
    <mergeCell ref="J139:O139"/>
    <mergeCell ref="K114:N114"/>
    <mergeCell ref="L115:O115"/>
    <mergeCell ref="D123:G123"/>
    <mergeCell ref="J123:O123"/>
    <mergeCell ref="K132:N132"/>
    <mergeCell ref="D87:G87"/>
    <mergeCell ref="K97:N97"/>
    <mergeCell ref="D105:G105"/>
    <mergeCell ref="L133:O133"/>
    <mergeCell ref="J105:O105"/>
    <mergeCell ref="L98:O98"/>
    <mergeCell ref="K61:N61"/>
    <mergeCell ref="L62:O62"/>
    <mergeCell ref="D69:G69"/>
    <mergeCell ref="J70:O70"/>
    <mergeCell ref="K79:N79"/>
    <mergeCell ref="L80:O80"/>
    <mergeCell ref="D33:G33"/>
    <mergeCell ref="J32:O32"/>
    <mergeCell ref="K43:N43"/>
    <mergeCell ref="L44:O44"/>
    <mergeCell ref="D51:G51"/>
    <mergeCell ref="J51:O51"/>
    <mergeCell ref="K7:N7"/>
    <mergeCell ref="L8:O8"/>
    <mergeCell ref="D15:G15"/>
    <mergeCell ref="J15:O15"/>
    <mergeCell ref="K25:N25"/>
    <mergeCell ref="L26:O26"/>
  </mergeCells>
  <printOptions/>
  <pageMargins left="0.7" right="0.7" top="0.75" bottom="0.75" header="0.3" footer="0.3"/>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B1:R108"/>
  <sheetViews>
    <sheetView zoomScale="60" zoomScaleNormal="60" zoomScalePageLayoutView="0" workbookViewId="0" topLeftCell="A1">
      <selection activeCell="H1" sqref="H1"/>
    </sheetView>
  </sheetViews>
  <sheetFormatPr defaultColWidth="9.00390625" defaultRowHeight="16.5"/>
  <cols>
    <col min="1" max="1" width="4.125" style="8" customWidth="1"/>
    <col min="2" max="2" width="10.625" style="8" customWidth="1"/>
    <col min="3" max="3" width="10.625" style="71" customWidth="1"/>
    <col min="4" max="4" width="10.625" style="8" customWidth="1"/>
    <col min="5" max="5" width="30.625" style="71" customWidth="1"/>
    <col min="6" max="6" width="20.625" style="51" customWidth="1"/>
    <col min="7" max="7" width="14.125" style="51" customWidth="1"/>
    <col min="8" max="8" width="8.625" style="51" customWidth="1"/>
    <col min="9" max="9" width="20.625" style="51" customWidth="1"/>
    <col min="10" max="10" width="13.00390625" style="51" customWidth="1"/>
    <col min="11" max="11" width="8.625" style="8" customWidth="1"/>
    <col min="12" max="12" width="15.125" style="8" customWidth="1"/>
    <col min="13" max="13" width="19.00390625" style="71" bestFit="1" customWidth="1"/>
    <col min="14" max="14" width="29.875" style="7" bestFit="1" customWidth="1"/>
    <col min="15" max="15" width="20.625" style="8" customWidth="1"/>
    <col min="16" max="16384" width="9.00390625" style="8" customWidth="1"/>
  </cols>
  <sheetData>
    <row r="1" spans="2:13" ht="21" customHeight="1">
      <c r="B1" s="610" t="s">
        <v>1165</v>
      </c>
      <c r="C1" s="2"/>
      <c r="D1" s="2"/>
      <c r="E1" s="3"/>
      <c r="F1" s="4"/>
      <c r="G1" s="4"/>
      <c r="H1" s="4"/>
      <c r="I1" s="4"/>
      <c r="J1" s="4"/>
      <c r="K1" s="5"/>
      <c r="L1" s="5"/>
      <c r="M1" s="6"/>
    </row>
    <row r="2" spans="2:13" ht="21" customHeight="1">
      <c r="B2" s="9" t="s">
        <v>381</v>
      </c>
      <c r="C2" s="10"/>
      <c r="D2" s="9"/>
      <c r="E2" s="5"/>
      <c r="F2" s="4"/>
      <c r="G2" s="4"/>
      <c r="H2" s="4"/>
      <c r="I2" s="4"/>
      <c r="J2" s="4"/>
      <c r="K2" s="6"/>
      <c r="L2" s="6"/>
      <c r="M2" s="6"/>
    </row>
    <row r="3" spans="2:15" ht="21" customHeight="1">
      <c r="B3" s="11" t="s">
        <v>459</v>
      </c>
      <c r="C3" s="12"/>
      <c r="D3" s="13"/>
      <c r="E3" s="14"/>
      <c r="F3" s="15"/>
      <c r="G3" s="15"/>
      <c r="H3" s="15"/>
      <c r="I3" s="15"/>
      <c r="J3" s="15"/>
      <c r="K3" s="16"/>
      <c r="L3" s="16"/>
      <c r="M3" s="17"/>
      <c r="N3" s="18"/>
      <c r="O3" s="19"/>
    </row>
    <row r="4" spans="2:15" ht="21" customHeight="1">
      <c r="B4" s="20" t="s">
        <v>460</v>
      </c>
      <c r="C4" s="81" t="s">
        <v>83</v>
      </c>
      <c r="D4" s="21" t="s">
        <v>84</v>
      </c>
      <c r="E4" s="22" t="s">
        <v>85</v>
      </c>
      <c r="F4" s="23"/>
      <c r="G4" s="24"/>
      <c r="H4" s="25" t="s">
        <v>86</v>
      </c>
      <c r="I4" s="23"/>
      <c r="J4" s="24"/>
      <c r="K4" s="25" t="s">
        <v>86</v>
      </c>
      <c r="L4" s="23" t="s">
        <v>461</v>
      </c>
      <c r="M4" s="22" t="s">
        <v>87</v>
      </c>
      <c r="N4" s="26"/>
      <c r="O4" s="27"/>
    </row>
    <row r="5" spans="2:15" ht="21" customHeight="1" thickBot="1">
      <c r="B5" s="28" t="s">
        <v>88</v>
      </c>
      <c r="C5" s="22" t="s">
        <v>462</v>
      </c>
      <c r="D5" s="29" t="s">
        <v>89</v>
      </c>
      <c r="E5" s="30" t="s">
        <v>463</v>
      </c>
      <c r="F5" s="31" t="s">
        <v>464</v>
      </c>
      <c r="G5" s="32" t="s">
        <v>465</v>
      </c>
      <c r="H5" s="33" t="s">
        <v>90</v>
      </c>
      <c r="I5" s="32" t="s">
        <v>466</v>
      </c>
      <c r="J5" s="32" t="s">
        <v>465</v>
      </c>
      <c r="K5" s="33" t="s">
        <v>90</v>
      </c>
      <c r="L5" s="32" t="s">
        <v>90</v>
      </c>
      <c r="M5" s="30" t="s">
        <v>467</v>
      </c>
      <c r="N5" s="99"/>
      <c r="O5" s="100" t="s">
        <v>468</v>
      </c>
    </row>
    <row r="6" spans="2:15" ht="19.5" customHeight="1">
      <c r="B6" s="128">
        <v>2</v>
      </c>
      <c r="C6" s="113" t="str">
        <f aca="true" t="shared" si="0" ref="C6:C37">M6</f>
        <v>AA1</v>
      </c>
      <c r="D6" s="114">
        <v>1</v>
      </c>
      <c r="E6" s="113" t="s">
        <v>240</v>
      </c>
      <c r="F6" s="153" t="s">
        <v>669</v>
      </c>
      <c r="G6" s="113" t="s">
        <v>396</v>
      </c>
      <c r="H6" s="113">
        <v>114</v>
      </c>
      <c r="I6" s="113" t="s">
        <v>517</v>
      </c>
      <c r="J6" s="113" t="s">
        <v>425</v>
      </c>
      <c r="K6" s="113">
        <v>114</v>
      </c>
      <c r="L6" s="115">
        <f aca="true" t="shared" si="1" ref="L6:L37">H6+K6</f>
        <v>228</v>
      </c>
      <c r="M6" s="129" t="s">
        <v>749</v>
      </c>
      <c r="N6" s="39"/>
      <c r="O6" s="56"/>
    </row>
    <row r="7" spans="2:15" ht="19.5" customHeight="1">
      <c r="B7" s="120">
        <v>3</v>
      </c>
      <c r="C7" s="117" t="str">
        <f t="shared" si="0"/>
        <v>AB1</v>
      </c>
      <c r="D7" s="118">
        <v>2</v>
      </c>
      <c r="E7" s="117" t="s">
        <v>362</v>
      </c>
      <c r="F7" s="117" t="s">
        <v>474</v>
      </c>
      <c r="G7" s="117" t="s">
        <v>384</v>
      </c>
      <c r="H7" s="117">
        <v>106.5</v>
      </c>
      <c r="I7" s="117" t="s">
        <v>475</v>
      </c>
      <c r="J7" s="117" t="s">
        <v>412</v>
      </c>
      <c r="K7" s="117">
        <v>106.5</v>
      </c>
      <c r="L7" s="119">
        <f t="shared" si="1"/>
        <v>213</v>
      </c>
      <c r="M7" s="84" t="s">
        <v>750</v>
      </c>
      <c r="N7" s="39"/>
      <c r="O7" s="56"/>
    </row>
    <row r="8" spans="2:15" ht="19.5" customHeight="1">
      <c r="B8" s="116">
        <v>4</v>
      </c>
      <c r="C8" s="117" t="str">
        <f t="shared" si="0"/>
        <v>AB2</v>
      </c>
      <c r="D8" s="118">
        <v>3</v>
      </c>
      <c r="E8" s="117" t="s">
        <v>376</v>
      </c>
      <c r="F8" s="117" t="s">
        <v>539</v>
      </c>
      <c r="G8" s="117" t="s">
        <v>402</v>
      </c>
      <c r="H8" s="117">
        <v>96</v>
      </c>
      <c r="I8" s="117" t="s">
        <v>540</v>
      </c>
      <c r="J8" s="117" t="s">
        <v>432</v>
      </c>
      <c r="K8" s="117">
        <v>96</v>
      </c>
      <c r="L8" s="119">
        <f t="shared" si="1"/>
        <v>192</v>
      </c>
      <c r="M8" s="84" t="s">
        <v>751</v>
      </c>
      <c r="N8" s="58"/>
      <c r="O8" s="56"/>
    </row>
    <row r="9" spans="2:15" ht="19.5" customHeight="1">
      <c r="B9" s="116">
        <v>5</v>
      </c>
      <c r="C9" s="117" t="str">
        <f t="shared" si="0"/>
        <v>AA2</v>
      </c>
      <c r="D9" s="118">
        <v>4</v>
      </c>
      <c r="E9" s="117" t="s">
        <v>379</v>
      </c>
      <c r="F9" s="117" t="s">
        <v>563</v>
      </c>
      <c r="G9" s="117" t="s">
        <v>408</v>
      </c>
      <c r="H9" s="117">
        <v>82.5</v>
      </c>
      <c r="I9" s="117" t="s">
        <v>564</v>
      </c>
      <c r="J9" s="117" t="s">
        <v>435</v>
      </c>
      <c r="K9" s="117">
        <v>82.5</v>
      </c>
      <c r="L9" s="119">
        <f t="shared" si="1"/>
        <v>165</v>
      </c>
      <c r="M9" s="84" t="s">
        <v>752</v>
      </c>
      <c r="N9" s="58"/>
      <c r="O9" s="56"/>
    </row>
    <row r="10" spans="2:15" ht="19.5" customHeight="1">
      <c r="B10" s="120">
        <v>1</v>
      </c>
      <c r="C10" s="117" t="str">
        <f t="shared" si="0"/>
        <v>AA3</v>
      </c>
      <c r="D10" s="118">
        <v>5</v>
      </c>
      <c r="E10" s="117" t="s">
        <v>361</v>
      </c>
      <c r="F10" s="117" t="s">
        <v>469</v>
      </c>
      <c r="G10" s="117" t="s">
        <v>383</v>
      </c>
      <c r="H10" s="117">
        <v>66</v>
      </c>
      <c r="I10" s="117" t="s">
        <v>470</v>
      </c>
      <c r="J10" s="117" t="s">
        <v>411</v>
      </c>
      <c r="K10" s="117">
        <v>84.75</v>
      </c>
      <c r="L10" s="119">
        <f t="shared" si="1"/>
        <v>150.75</v>
      </c>
      <c r="M10" s="84" t="s">
        <v>753</v>
      </c>
      <c r="N10" s="39"/>
      <c r="O10" s="56"/>
    </row>
    <row r="11" spans="2:15" ht="19.5" customHeight="1">
      <c r="B11" s="120">
        <v>6</v>
      </c>
      <c r="C11" s="117" t="str">
        <f t="shared" si="0"/>
        <v>AB3</v>
      </c>
      <c r="D11" s="118">
        <v>6</v>
      </c>
      <c r="E11" s="117" t="s">
        <v>241</v>
      </c>
      <c r="F11" s="117" t="s">
        <v>476</v>
      </c>
      <c r="G11" s="117" t="s">
        <v>309</v>
      </c>
      <c r="H11" s="117">
        <v>67.5</v>
      </c>
      <c r="I11" s="117" t="s">
        <v>477</v>
      </c>
      <c r="J11" s="117" t="s">
        <v>413</v>
      </c>
      <c r="K11" s="117">
        <v>67.5</v>
      </c>
      <c r="L11" s="119">
        <f t="shared" si="1"/>
        <v>135</v>
      </c>
      <c r="M11" s="84" t="s">
        <v>754</v>
      </c>
      <c r="N11" s="39"/>
      <c r="O11" s="56"/>
    </row>
    <row r="12" spans="2:15" ht="19.5" customHeight="1">
      <c r="B12" s="116">
        <v>7</v>
      </c>
      <c r="C12" s="117" t="str">
        <f t="shared" si="0"/>
        <v>AB4</v>
      </c>
      <c r="D12" s="118">
        <v>7</v>
      </c>
      <c r="E12" s="117" t="s">
        <v>369</v>
      </c>
      <c r="F12" s="117" t="s">
        <v>510</v>
      </c>
      <c r="G12" s="117" t="s">
        <v>393</v>
      </c>
      <c r="H12" s="117">
        <v>63</v>
      </c>
      <c r="I12" s="117" t="s">
        <v>511</v>
      </c>
      <c r="J12" s="117" t="s">
        <v>303</v>
      </c>
      <c r="K12" s="117">
        <v>69.75</v>
      </c>
      <c r="L12" s="119">
        <f t="shared" si="1"/>
        <v>132.75</v>
      </c>
      <c r="M12" s="84" t="s">
        <v>755</v>
      </c>
      <c r="N12" s="39"/>
      <c r="O12" s="56"/>
    </row>
    <row r="13" spans="2:18" ht="19.5" customHeight="1" thickBot="1">
      <c r="B13" s="121">
        <v>8</v>
      </c>
      <c r="C13" s="122" t="str">
        <f t="shared" si="0"/>
        <v>AA4</v>
      </c>
      <c r="D13" s="123">
        <v>8</v>
      </c>
      <c r="E13" s="122" t="s">
        <v>380</v>
      </c>
      <c r="F13" s="122" t="s">
        <v>568</v>
      </c>
      <c r="G13" s="122" t="s">
        <v>410</v>
      </c>
      <c r="H13" s="122">
        <v>61.5</v>
      </c>
      <c r="I13" s="122" t="s">
        <v>569</v>
      </c>
      <c r="J13" s="122" t="s">
        <v>437</v>
      </c>
      <c r="K13" s="122">
        <v>61.5</v>
      </c>
      <c r="L13" s="124">
        <f t="shared" si="1"/>
        <v>123</v>
      </c>
      <c r="M13" s="102" t="s">
        <v>756</v>
      </c>
      <c r="N13" s="58"/>
      <c r="O13" s="56"/>
      <c r="P13" s="41"/>
      <c r="Q13" s="42"/>
      <c r="R13" s="42"/>
    </row>
    <row r="14" spans="2:18" s="51" customFormat="1" ht="19.5" customHeight="1">
      <c r="B14" s="52">
        <v>9</v>
      </c>
      <c r="C14" s="46" t="str">
        <f t="shared" si="0"/>
        <v>A1</v>
      </c>
      <c r="D14" s="45">
        <v>9</v>
      </c>
      <c r="E14" s="46" t="s">
        <v>565</v>
      </c>
      <c r="F14" s="46" t="s">
        <v>566</v>
      </c>
      <c r="G14" s="46" t="s">
        <v>409</v>
      </c>
      <c r="H14" s="46">
        <v>57</v>
      </c>
      <c r="I14" s="46" t="s">
        <v>567</v>
      </c>
      <c r="J14" s="46" t="s">
        <v>436</v>
      </c>
      <c r="K14" s="46">
        <v>57</v>
      </c>
      <c r="L14" s="125">
        <f t="shared" si="1"/>
        <v>114</v>
      </c>
      <c r="M14" s="87" t="s">
        <v>757</v>
      </c>
      <c r="N14" s="48"/>
      <c r="O14" s="49"/>
      <c r="P14" s="50"/>
      <c r="Q14" s="50"/>
      <c r="R14" s="50"/>
    </row>
    <row r="15" spans="2:15" ht="19.5" customHeight="1">
      <c r="B15" s="52">
        <v>10</v>
      </c>
      <c r="C15" s="55" t="str">
        <f t="shared" si="0"/>
        <v>B1</v>
      </c>
      <c r="D15" s="57">
        <v>10</v>
      </c>
      <c r="E15" s="55" t="s">
        <v>501</v>
      </c>
      <c r="F15" s="55" t="s">
        <v>502</v>
      </c>
      <c r="G15" s="55" t="s">
        <v>391</v>
      </c>
      <c r="H15" s="55">
        <v>52.5</v>
      </c>
      <c r="I15" s="55" t="s">
        <v>503</v>
      </c>
      <c r="J15" s="55" t="s">
        <v>421</v>
      </c>
      <c r="K15" s="55">
        <v>52.5</v>
      </c>
      <c r="L15" s="126">
        <f t="shared" si="1"/>
        <v>105</v>
      </c>
      <c r="M15" s="84" t="s">
        <v>758</v>
      </c>
      <c r="N15" s="58"/>
      <c r="O15" s="56"/>
    </row>
    <row r="16" spans="2:15" ht="19.5" customHeight="1">
      <c r="B16" s="43">
        <v>11</v>
      </c>
      <c r="C16" s="55" t="str">
        <f t="shared" si="0"/>
        <v>C1</v>
      </c>
      <c r="D16" s="57">
        <v>11</v>
      </c>
      <c r="E16" s="55" t="s">
        <v>471</v>
      </c>
      <c r="F16" s="55" t="s">
        <v>472</v>
      </c>
      <c r="G16" s="55" t="s">
        <v>305</v>
      </c>
      <c r="H16" s="55">
        <v>51</v>
      </c>
      <c r="I16" s="55" t="s">
        <v>473</v>
      </c>
      <c r="J16" s="55" t="s">
        <v>298</v>
      </c>
      <c r="K16" s="55">
        <v>51</v>
      </c>
      <c r="L16" s="126">
        <f t="shared" si="1"/>
        <v>102</v>
      </c>
      <c r="M16" s="84" t="s">
        <v>759</v>
      </c>
      <c r="N16" s="39"/>
      <c r="O16" s="56"/>
    </row>
    <row r="17" spans="2:17" ht="19.5" customHeight="1">
      <c r="B17" s="52">
        <v>12</v>
      </c>
      <c r="C17" s="55" t="str">
        <f t="shared" si="0"/>
        <v>D1</v>
      </c>
      <c r="D17" s="57">
        <v>12</v>
      </c>
      <c r="E17" s="55" t="s">
        <v>244</v>
      </c>
      <c r="F17" s="55" t="s">
        <v>489</v>
      </c>
      <c r="G17" s="55" t="s">
        <v>315</v>
      </c>
      <c r="H17" s="55">
        <v>48</v>
      </c>
      <c r="I17" s="55" t="s">
        <v>490</v>
      </c>
      <c r="J17" s="55" t="s">
        <v>418</v>
      </c>
      <c r="K17" s="55">
        <v>48</v>
      </c>
      <c r="L17" s="126">
        <f t="shared" si="1"/>
        <v>96</v>
      </c>
      <c r="M17" s="84" t="s">
        <v>760</v>
      </c>
      <c r="N17" s="39"/>
      <c r="O17" s="56"/>
      <c r="P17" s="41"/>
      <c r="Q17" s="42"/>
    </row>
    <row r="18" spans="2:15" ht="19.5" customHeight="1">
      <c r="B18" s="52">
        <v>13</v>
      </c>
      <c r="C18" s="55" t="str">
        <f t="shared" si="0"/>
        <v>E1</v>
      </c>
      <c r="D18" s="57">
        <v>13</v>
      </c>
      <c r="E18" s="55" t="s">
        <v>373</v>
      </c>
      <c r="F18" s="55" t="s">
        <v>477</v>
      </c>
      <c r="G18" s="55" t="s">
        <v>301</v>
      </c>
      <c r="H18" s="55">
        <v>38.25</v>
      </c>
      <c r="I18" s="55" t="s">
        <v>525</v>
      </c>
      <c r="J18" s="55" t="s">
        <v>429</v>
      </c>
      <c r="K18" s="55">
        <v>57</v>
      </c>
      <c r="L18" s="126">
        <f t="shared" si="1"/>
        <v>95.25</v>
      </c>
      <c r="M18" s="84" t="s">
        <v>761</v>
      </c>
      <c r="N18" s="58"/>
      <c r="O18" s="60"/>
    </row>
    <row r="19" spans="2:15" ht="19.5" customHeight="1">
      <c r="B19" s="43">
        <v>14</v>
      </c>
      <c r="C19" s="55" t="str">
        <f t="shared" si="0"/>
        <v>F1</v>
      </c>
      <c r="D19" s="57">
        <v>14</v>
      </c>
      <c r="E19" s="55" t="s">
        <v>363</v>
      </c>
      <c r="F19" s="55" t="s">
        <v>480</v>
      </c>
      <c r="G19" s="55" t="s">
        <v>385</v>
      </c>
      <c r="H19" s="55">
        <v>34.5</v>
      </c>
      <c r="I19" s="55" t="s">
        <v>481</v>
      </c>
      <c r="J19" s="55" t="s">
        <v>415</v>
      </c>
      <c r="K19" s="55">
        <v>57</v>
      </c>
      <c r="L19" s="126">
        <f t="shared" si="1"/>
        <v>91.5</v>
      </c>
      <c r="M19" s="84" t="s">
        <v>762</v>
      </c>
      <c r="N19" s="39"/>
      <c r="O19" s="56"/>
    </row>
    <row r="20" spans="2:15" ht="19.5" customHeight="1">
      <c r="B20" s="52">
        <v>15</v>
      </c>
      <c r="C20" s="55" t="str">
        <f t="shared" si="0"/>
        <v>G1</v>
      </c>
      <c r="D20" s="57">
        <v>15</v>
      </c>
      <c r="E20" s="55" t="s">
        <v>518</v>
      </c>
      <c r="F20" s="55" t="s">
        <v>519</v>
      </c>
      <c r="G20" s="55" t="s">
        <v>576</v>
      </c>
      <c r="H20" s="55">
        <v>42</v>
      </c>
      <c r="I20" s="55" t="s">
        <v>520</v>
      </c>
      <c r="J20" s="55" t="s">
        <v>426</v>
      </c>
      <c r="K20" s="55">
        <v>42</v>
      </c>
      <c r="L20" s="126">
        <f t="shared" si="1"/>
        <v>84</v>
      </c>
      <c r="M20" s="88" t="s">
        <v>763</v>
      </c>
      <c r="N20" s="39"/>
      <c r="O20" s="56"/>
    </row>
    <row r="21" spans="2:15" ht="19.5" customHeight="1">
      <c r="B21" s="52">
        <v>16</v>
      </c>
      <c r="C21" s="55" t="str">
        <f t="shared" si="0"/>
        <v>H1</v>
      </c>
      <c r="D21" s="57">
        <v>16</v>
      </c>
      <c r="E21" s="55" t="s">
        <v>372</v>
      </c>
      <c r="F21" s="55" t="s">
        <v>523</v>
      </c>
      <c r="G21" s="55" t="s">
        <v>398</v>
      </c>
      <c r="H21" s="55">
        <v>27</v>
      </c>
      <c r="I21" s="55" t="s">
        <v>524</v>
      </c>
      <c r="J21" s="55" t="s">
        <v>428</v>
      </c>
      <c r="K21" s="55">
        <v>51</v>
      </c>
      <c r="L21" s="126">
        <f t="shared" si="1"/>
        <v>78</v>
      </c>
      <c r="M21" s="84" t="s">
        <v>764</v>
      </c>
      <c r="N21" s="58"/>
      <c r="O21" s="56"/>
    </row>
    <row r="22" spans="2:18" ht="19.5" customHeight="1">
      <c r="B22" s="43">
        <v>17</v>
      </c>
      <c r="C22" s="55" t="str">
        <f t="shared" si="0"/>
        <v>G2</v>
      </c>
      <c r="D22" s="57">
        <v>17</v>
      </c>
      <c r="E22" s="55" t="s">
        <v>245</v>
      </c>
      <c r="F22" s="55" t="s">
        <v>478</v>
      </c>
      <c r="G22" s="55" t="s">
        <v>457</v>
      </c>
      <c r="H22" s="55">
        <v>36</v>
      </c>
      <c r="I22" s="55" t="s">
        <v>479</v>
      </c>
      <c r="J22" s="55" t="s">
        <v>414</v>
      </c>
      <c r="K22" s="55">
        <v>36</v>
      </c>
      <c r="L22" s="126">
        <f t="shared" si="1"/>
        <v>72</v>
      </c>
      <c r="M22" s="92" t="s">
        <v>838</v>
      </c>
      <c r="N22" s="39" t="s">
        <v>765</v>
      </c>
      <c r="O22" s="56"/>
      <c r="P22" s="51"/>
      <c r="Q22" s="51"/>
      <c r="R22" s="51"/>
    </row>
    <row r="23" spans="2:18" ht="19.5" customHeight="1">
      <c r="B23" s="52">
        <v>18</v>
      </c>
      <c r="C23" s="55" t="str">
        <f t="shared" si="0"/>
        <v>F2</v>
      </c>
      <c r="D23" s="57">
        <v>17</v>
      </c>
      <c r="E23" s="55" t="s">
        <v>514</v>
      </c>
      <c r="F23" s="55" t="s">
        <v>515</v>
      </c>
      <c r="G23" s="55" t="s">
        <v>395</v>
      </c>
      <c r="H23" s="55">
        <v>36</v>
      </c>
      <c r="I23" s="55" t="s">
        <v>516</v>
      </c>
      <c r="J23" s="55" t="s">
        <v>424</v>
      </c>
      <c r="K23" s="55">
        <v>36</v>
      </c>
      <c r="L23" s="126">
        <f t="shared" si="1"/>
        <v>72</v>
      </c>
      <c r="M23" s="89" t="s">
        <v>839</v>
      </c>
      <c r="N23" s="39" t="s">
        <v>765</v>
      </c>
      <c r="O23" s="56"/>
      <c r="P23" s="51"/>
      <c r="Q23" s="51"/>
      <c r="R23" s="51"/>
    </row>
    <row r="24" spans="2:18" ht="19.5" customHeight="1">
      <c r="B24" s="52">
        <v>19</v>
      </c>
      <c r="C24" s="55" t="str">
        <f t="shared" si="0"/>
        <v>E2</v>
      </c>
      <c r="D24" s="57">
        <v>17</v>
      </c>
      <c r="E24" s="55" t="s">
        <v>371</v>
      </c>
      <c r="F24" s="55" t="s">
        <v>521</v>
      </c>
      <c r="G24" s="55" t="s">
        <v>397</v>
      </c>
      <c r="H24" s="55">
        <v>36</v>
      </c>
      <c r="I24" s="55" t="s">
        <v>522</v>
      </c>
      <c r="J24" s="55" t="s">
        <v>427</v>
      </c>
      <c r="K24" s="55">
        <v>36</v>
      </c>
      <c r="L24" s="126">
        <f t="shared" si="1"/>
        <v>72</v>
      </c>
      <c r="M24" s="89" t="s">
        <v>840</v>
      </c>
      <c r="N24" s="39" t="s">
        <v>765</v>
      </c>
      <c r="O24" s="56"/>
      <c r="P24" s="51"/>
      <c r="Q24" s="51"/>
      <c r="R24" s="51"/>
    </row>
    <row r="25" spans="2:16" ht="19.5" customHeight="1">
      <c r="B25" s="43">
        <v>20</v>
      </c>
      <c r="C25" s="55" t="str">
        <f t="shared" si="0"/>
        <v>H2</v>
      </c>
      <c r="D25" s="57">
        <v>17</v>
      </c>
      <c r="E25" s="55" t="s">
        <v>374</v>
      </c>
      <c r="F25" s="55" t="s">
        <v>526</v>
      </c>
      <c r="G25" s="55" t="s">
        <v>399</v>
      </c>
      <c r="H25" s="55">
        <v>36</v>
      </c>
      <c r="I25" s="55" t="s">
        <v>527</v>
      </c>
      <c r="J25" s="55" t="s">
        <v>430</v>
      </c>
      <c r="K25" s="55">
        <v>36</v>
      </c>
      <c r="L25" s="126">
        <f t="shared" si="1"/>
        <v>72</v>
      </c>
      <c r="M25" s="92" t="s">
        <v>841</v>
      </c>
      <c r="N25" s="39" t="s">
        <v>765</v>
      </c>
      <c r="O25" s="56"/>
      <c r="P25" s="59"/>
    </row>
    <row r="26" spans="2:15" ht="19.5" customHeight="1">
      <c r="B26" s="52">
        <v>21</v>
      </c>
      <c r="C26" s="55" t="str">
        <f t="shared" si="0"/>
        <v>D2</v>
      </c>
      <c r="D26" s="57">
        <v>21</v>
      </c>
      <c r="E26" s="55" t="s">
        <v>243</v>
      </c>
      <c r="F26" s="55" t="s">
        <v>499</v>
      </c>
      <c r="G26" s="55" t="s">
        <v>390</v>
      </c>
      <c r="H26" s="55">
        <v>24</v>
      </c>
      <c r="I26" s="55" t="s">
        <v>500</v>
      </c>
      <c r="J26" s="55" t="s">
        <v>300</v>
      </c>
      <c r="K26" s="55">
        <v>44.25</v>
      </c>
      <c r="L26" s="126">
        <f t="shared" si="1"/>
        <v>68.25</v>
      </c>
      <c r="M26" s="84" t="s">
        <v>766</v>
      </c>
      <c r="N26" s="58"/>
      <c r="O26" s="56"/>
    </row>
    <row r="27" spans="2:15" ht="19.5" customHeight="1">
      <c r="B27" s="52">
        <v>22</v>
      </c>
      <c r="C27" s="55" t="str">
        <f t="shared" si="0"/>
        <v>C2</v>
      </c>
      <c r="D27" s="57">
        <v>22</v>
      </c>
      <c r="E27" s="55" t="s">
        <v>552</v>
      </c>
      <c r="F27" s="55" t="s">
        <v>553</v>
      </c>
      <c r="G27" s="55" t="s">
        <v>405</v>
      </c>
      <c r="H27" s="55">
        <v>27</v>
      </c>
      <c r="I27" s="55" t="s">
        <v>554</v>
      </c>
      <c r="J27" s="55" t="s">
        <v>433</v>
      </c>
      <c r="K27" s="55">
        <v>39</v>
      </c>
      <c r="L27" s="126">
        <f t="shared" si="1"/>
        <v>66</v>
      </c>
      <c r="M27" s="84" t="s">
        <v>767</v>
      </c>
      <c r="N27" s="58"/>
      <c r="O27" s="56"/>
    </row>
    <row r="28" spans="2:15" ht="19.5" customHeight="1">
      <c r="B28" s="43">
        <v>23</v>
      </c>
      <c r="C28" s="55" t="str">
        <f t="shared" si="0"/>
        <v>A2</v>
      </c>
      <c r="D28" s="57">
        <v>23</v>
      </c>
      <c r="E28" s="55" t="s">
        <v>365</v>
      </c>
      <c r="F28" s="55" t="s">
        <v>487</v>
      </c>
      <c r="G28" s="55" t="s">
        <v>387</v>
      </c>
      <c r="H28" s="55">
        <v>39</v>
      </c>
      <c r="I28" s="55" t="s">
        <v>488</v>
      </c>
      <c r="J28" s="55" t="s">
        <v>417</v>
      </c>
      <c r="K28" s="55">
        <v>24</v>
      </c>
      <c r="L28" s="126">
        <f t="shared" si="1"/>
        <v>63</v>
      </c>
      <c r="M28" s="92" t="s">
        <v>788</v>
      </c>
      <c r="N28" s="58" t="s">
        <v>768</v>
      </c>
      <c r="O28" s="56"/>
    </row>
    <row r="29" spans="2:15" ht="19.5" customHeight="1">
      <c r="B29" s="52">
        <v>24</v>
      </c>
      <c r="C29" s="55" t="str">
        <f t="shared" si="0"/>
        <v>B2</v>
      </c>
      <c r="D29" s="57">
        <v>23</v>
      </c>
      <c r="E29" s="55" t="s">
        <v>368</v>
      </c>
      <c r="F29" s="55" t="s">
        <v>382</v>
      </c>
      <c r="G29" s="55" t="s">
        <v>577</v>
      </c>
      <c r="H29" s="55">
        <v>31.5</v>
      </c>
      <c r="I29" s="55" t="s">
        <v>438</v>
      </c>
      <c r="J29" s="55" t="s">
        <v>423</v>
      </c>
      <c r="K29" s="55">
        <v>31.5</v>
      </c>
      <c r="L29" s="126">
        <f t="shared" si="1"/>
        <v>63</v>
      </c>
      <c r="M29" s="92" t="s">
        <v>842</v>
      </c>
      <c r="N29" s="58" t="s">
        <v>768</v>
      </c>
      <c r="O29" s="56"/>
    </row>
    <row r="30" spans="2:18" s="51" customFormat="1" ht="19.5" customHeight="1">
      <c r="B30" s="52">
        <v>25</v>
      </c>
      <c r="C30" s="55" t="str">
        <f t="shared" si="0"/>
        <v>A3</v>
      </c>
      <c r="D30" s="57">
        <v>25</v>
      </c>
      <c r="E30" s="55" t="s">
        <v>504</v>
      </c>
      <c r="F30" s="55" t="s">
        <v>505</v>
      </c>
      <c r="G30" s="55" t="s">
        <v>392</v>
      </c>
      <c r="H30" s="55">
        <v>51</v>
      </c>
      <c r="I30" s="55" t="s">
        <v>506</v>
      </c>
      <c r="J30" s="55" t="s">
        <v>422</v>
      </c>
      <c r="K30" s="55">
        <v>9</v>
      </c>
      <c r="L30" s="126">
        <f t="shared" si="1"/>
        <v>60</v>
      </c>
      <c r="M30" s="92" t="s">
        <v>801</v>
      </c>
      <c r="N30" s="58" t="s">
        <v>769</v>
      </c>
      <c r="O30" s="56"/>
      <c r="P30" s="8"/>
      <c r="Q30" s="8"/>
      <c r="R30" s="8"/>
    </row>
    <row r="31" spans="2:15" s="51" customFormat="1" ht="19.5" customHeight="1">
      <c r="B31" s="43">
        <v>26</v>
      </c>
      <c r="C31" s="55" t="str">
        <f t="shared" si="0"/>
        <v>B3</v>
      </c>
      <c r="D31" s="57">
        <v>25</v>
      </c>
      <c r="E31" s="55" t="s">
        <v>528</v>
      </c>
      <c r="F31" s="55" t="s">
        <v>529</v>
      </c>
      <c r="G31" s="55" t="s">
        <v>400</v>
      </c>
      <c r="H31" s="55">
        <v>30</v>
      </c>
      <c r="I31" s="55" t="s">
        <v>530</v>
      </c>
      <c r="J31" s="55" t="s">
        <v>431</v>
      </c>
      <c r="K31" s="55">
        <v>30</v>
      </c>
      <c r="L31" s="126">
        <f t="shared" si="1"/>
        <v>60</v>
      </c>
      <c r="M31" s="89" t="s">
        <v>843</v>
      </c>
      <c r="N31" s="58" t="s">
        <v>769</v>
      </c>
      <c r="O31" s="56"/>
    </row>
    <row r="32" spans="2:15" s="51" customFormat="1" ht="19.5" customHeight="1">
      <c r="B32" s="52">
        <v>27</v>
      </c>
      <c r="C32" s="55" t="str">
        <f t="shared" si="0"/>
        <v>C3</v>
      </c>
      <c r="D32" s="57">
        <v>27</v>
      </c>
      <c r="E32" s="55" t="s">
        <v>246</v>
      </c>
      <c r="F32" s="55" t="s">
        <v>493</v>
      </c>
      <c r="G32" s="55" t="s">
        <v>388</v>
      </c>
      <c r="H32" s="55">
        <v>24.75</v>
      </c>
      <c r="I32" s="55" t="s">
        <v>494</v>
      </c>
      <c r="J32" s="55" t="s">
        <v>419</v>
      </c>
      <c r="K32" s="55">
        <v>24.75</v>
      </c>
      <c r="L32" s="126">
        <f t="shared" si="1"/>
        <v>49.5</v>
      </c>
      <c r="M32" s="88" t="s">
        <v>770</v>
      </c>
      <c r="N32" s="39"/>
      <c r="O32" s="56"/>
    </row>
    <row r="33" spans="2:18" s="51" customFormat="1" ht="19.5" customHeight="1">
      <c r="B33" s="52">
        <v>28</v>
      </c>
      <c r="C33" s="55" t="str">
        <f t="shared" si="0"/>
        <v>E3</v>
      </c>
      <c r="D33" s="57">
        <v>28</v>
      </c>
      <c r="E33" s="55" t="s">
        <v>375</v>
      </c>
      <c r="F33" s="55" t="s">
        <v>537</v>
      </c>
      <c r="G33" s="55" t="s">
        <v>401</v>
      </c>
      <c r="H33" s="55">
        <v>45</v>
      </c>
      <c r="I33" s="55" t="s">
        <v>538</v>
      </c>
      <c r="J33" s="55" t="s">
        <v>578</v>
      </c>
      <c r="K33" s="55">
        <v>0</v>
      </c>
      <c r="L33" s="126">
        <f t="shared" si="1"/>
        <v>45</v>
      </c>
      <c r="M33" s="92" t="s">
        <v>844</v>
      </c>
      <c r="N33" s="58" t="s">
        <v>771</v>
      </c>
      <c r="O33" s="56"/>
      <c r="P33" s="8"/>
      <c r="Q33" s="8"/>
      <c r="R33" s="8"/>
    </row>
    <row r="34" spans="2:15" s="51" customFormat="1" ht="19.5" customHeight="1">
      <c r="B34" s="43">
        <v>29</v>
      </c>
      <c r="C34" s="55" t="str">
        <f t="shared" si="0"/>
        <v>D3</v>
      </c>
      <c r="D34" s="57">
        <v>28</v>
      </c>
      <c r="E34" s="55" t="s">
        <v>557</v>
      </c>
      <c r="F34" s="55" t="s">
        <v>558</v>
      </c>
      <c r="G34" s="55" t="s">
        <v>406</v>
      </c>
      <c r="H34" s="55">
        <v>27</v>
      </c>
      <c r="I34" s="55" t="s">
        <v>559</v>
      </c>
      <c r="J34" s="55" t="s">
        <v>582</v>
      </c>
      <c r="K34" s="55">
        <v>18</v>
      </c>
      <c r="L34" s="126">
        <f t="shared" si="1"/>
        <v>45</v>
      </c>
      <c r="M34" s="92" t="s">
        <v>845</v>
      </c>
      <c r="N34" s="58" t="s">
        <v>771</v>
      </c>
      <c r="O34" s="56"/>
    </row>
    <row r="35" spans="2:15" s="51" customFormat="1" ht="19.5" customHeight="1">
      <c r="B35" s="52">
        <v>30</v>
      </c>
      <c r="C35" s="55" t="str">
        <f t="shared" si="0"/>
        <v>F3</v>
      </c>
      <c r="D35" s="57">
        <v>30</v>
      </c>
      <c r="E35" s="55" t="s">
        <v>242</v>
      </c>
      <c r="F35" s="55" t="s">
        <v>497</v>
      </c>
      <c r="G35" s="55" t="s">
        <v>389</v>
      </c>
      <c r="H35" s="55">
        <v>19.5</v>
      </c>
      <c r="I35" s="55" t="s">
        <v>498</v>
      </c>
      <c r="J35" s="55" t="s">
        <v>420</v>
      </c>
      <c r="K35" s="55">
        <v>19.5</v>
      </c>
      <c r="L35" s="126">
        <f t="shared" si="1"/>
        <v>39</v>
      </c>
      <c r="M35" s="88" t="s">
        <v>772</v>
      </c>
      <c r="N35" s="39"/>
      <c r="O35" s="56"/>
    </row>
    <row r="36" spans="2:18" s="51" customFormat="1" ht="19.5" customHeight="1">
      <c r="B36" s="52">
        <v>31</v>
      </c>
      <c r="C36" s="55" t="str">
        <f t="shared" si="0"/>
        <v>G3</v>
      </c>
      <c r="D36" s="57">
        <v>31</v>
      </c>
      <c r="E36" s="55" t="s">
        <v>364</v>
      </c>
      <c r="F36" s="55" t="s">
        <v>482</v>
      </c>
      <c r="G36" s="55" t="s">
        <v>386</v>
      </c>
      <c r="H36" s="55">
        <v>18</v>
      </c>
      <c r="I36" s="55" t="s">
        <v>483</v>
      </c>
      <c r="J36" s="55" t="s">
        <v>416</v>
      </c>
      <c r="K36" s="55">
        <v>18</v>
      </c>
      <c r="L36" s="126">
        <f t="shared" si="1"/>
        <v>36</v>
      </c>
      <c r="M36" s="84" t="s">
        <v>773</v>
      </c>
      <c r="N36" s="39"/>
      <c r="O36" s="56"/>
      <c r="P36" s="8"/>
      <c r="Q36" s="8"/>
      <c r="R36" s="8"/>
    </row>
    <row r="37" spans="2:15" s="51" customFormat="1" ht="19.5" customHeight="1">
      <c r="B37" s="43">
        <v>32</v>
      </c>
      <c r="C37" s="55" t="str">
        <f t="shared" si="0"/>
        <v>H3</v>
      </c>
      <c r="D37" s="57">
        <v>32</v>
      </c>
      <c r="E37" s="55" t="s">
        <v>546</v>
      </c>
      <c r="F37" s="55" t="s">
        <v>547</v>
      </c>
      <c r="G37" s="55" t="s">
        <v>404</v>
      </c>
      <c r="H37" s="55">
        <v>33</v>
      </c>
      <c r="I37" s="55" t="s">
        <v>548</v>
      </c>
      <c r="J37" s="55" t="s">
        <v>571</v>
      </c>
      <c r="K37" s="55">
        <v>0</v>
      </c>
      <c r="L37" s="126">
        <f t="shared" si="1"/>
        <v>33</v>
      </c>
      <c r="M37" s="84" t="s">
        <v>774</v>
      </c>
      <c r="N37" s="58"/>
      <c r="O37" s="56"/>
    </row>
    <row r="38" spans="2:15" s="51" customFormat="1" ht="19.5" customHeight="1">
      <c r="B38" s="52">
        <v>33</v>
      </c>
      <c r="C38" s="55" t="str">
        <f aca="true" t="shared" si="2" ref="C38:C54">M38</f>
        <v>H4</v>
      </c>
      <c r="D38" s="57">
        <v>33</v>
      </c>
      <c r="E38" s="55" t="s">
        <v>377</v>
      </c>
      <c r="F38" s="55" t="s">
        <v>544</v>
      </c>
      <c r="G38" s="55" t="s">
        <v>403</v>
      </c>
      <c r="H38" s="55">
        <v>9</v>
      </c>
      <c r="I38" s="55" t="s">
        <v>545</v>
      </c>
      <c r="J38" s="55" t="s">
        <v>572</v>
      </c>
      <c r="K38" s="55">
        <v>0</v>
      </c>
      <c r="L38" s="126">
        <f aca="true" t="shared" si="3" ref="L38:L54">H38+K38</f>
        <v>9</v>
      </c>
      <c r="M38" s="84" t="s">
        <v>775</v>
      </c>
      <c r="N38" s="58"/>
      <c r="O38" s="56"/>
    </row>
    <row r="39" spans="2:15" s="51" customFormat="1" ht="19.5" customHeight="1">
      <c r="B39" s="52">
        <v>34</v>
      </c>
      <c r="C39" s="55" t="str">
        <f t="shared" si="2"/>
        <v>G4</v>
      </c>
      <c r="D39" s="57">
        <v>34</v>
      </c>
      <c r="E39" s="55" t="s">
        <v>370</v>
      </c>
      <c r="F39" s="55" t="s">
        <v>512</v>
      </c>
      <c r="G39" s="55" t="s">
        <v>394</v>
      </c>
      <c r="H39" s="55">
        <v>6.75</v>
      </c>
      <c r="I39" s="55" t="s">
        <v>513</v>
      </c>
      <c r="J39" s="55" t="s">
        <v>570</v>
      </c>
      <c r="K39" s="55">
        <v>0</v>
      </c>
      <c r="L39" s="126">
        <f t="shared" si="3"/>
        <v>6.75</v>
      </c>
      <c r="M39" s="84" t="s">
        <v>776</v>
      </c>
      <c r="N39" s="39"/>
      <c r="O39" s="56"/>
    </row>
    <row r="40" spans="2:15" s="51" customFormat="1" ht="19.5" customHeight="1">
      <c r="B40" s="43">
        <v>35</v>
      </c>
      <c r="C40" s="55" t="str">
        <f t="shared" si="2"/>
        <v>F4</v>
      </c>
      <c r="D40" s="57">
        <v>35</v>
      </c>
      <c r="E40" s="55" t="s">
        <v>367</v>
      </c>
      <c r="F40" s="55" t="s">
        <v>495</v>
      </c>
      <c r="G40" s="55" t="s">
        <v>572</v>
      </c>
      <c r="H40" s="55">
        <v>0</v>
      </c>
      <c r="I40" s="55" t="s">
        <v>496</v>
      </c>
      <c r="J40" s="55" t="s">
        <v>316</v>
      </c>
      <c r="K40" s="55">
        <v>6</v>
      </c>
      <c r="L40" s="126">
        <f t="shared" si="3"/>
        <v>6</v>
      </c>
      <c r="M40" s="88" t="s">
        <v>777</v>
      </c>
      <c r="N40" s="39"/>
      <c r="O40" s="56"/>
    </row>
    <row r="41" spans="2:15" s="51" customFormat="1" ht="19.5" customHeight="1">
      <c r="B41" s="52">
        <v>36</v>
      </c>
      <c r="C41" s="55" t="s">
        <v>1138</v>
      </c>
      <c r="D41" s="57">
        <v>36</v>
      </c>
      <c r="E41" s="55" t="s">
        <v>484</v>
      </c>
      <c r="F41" s="55" t="s">
        <v>485</v>
      </c>
      <c r="G41" s="55" t="s">
        <v>570</v>
      </c>
      <c r="H41" s="55">
        <v>0</v>
      </c>
      <c r="I41" s="55" t="s">
        <v>486</v>
      </c>
      <c r="J41" s="55" t="s">
        <v>572</v>
      </c>
      <c r="K41" s="55">
        <v>0</v>
      </c>
      <c r="L41" s="126">
        <f t="shared" si="3"/>
        <v>0</v>
      </c>
      <c r="M41" s="92" t="s">
        <v>846</v>
      </c>
      <c r="N41" s="39" t="s">
        <v>778</v>
      </c>
      <c r="O41" s="56"/>
    </row>
    <row r="42" spans="2:15" s="51" customFormat="1" ht="19.5" customHeight="1">
      <c r="B42" s="52">
        <v>37</v>
      </c>
      <c r="C42" s="55" t="str">
        <f t="shared" si="2"/>
        <v>QT2</v>
      </c>
      <c r="D42" s="57">
        <v>36</v>
      </c>
      <c r="E42" s="55" t="s">
        <v>366</v>
      </c>
      <c r="F42" s="55" t="s">
        <v>491</v>
      </c>
      <c r="G42" s="55" t="s">
        <v>571</v>
      </c>
      <c r="H42" s="55">
        <v>0</v>
      </c>
      <c r="I42" s="55" t="s">
        <v>492</v>
      </c>
      <c r="J42" s="55" t="s">
        <v>570</v>
      </c>
      <c r="K42" s="55">
        <v>0</v>
      </c>
      <c r="L42" s="126">
        <f t="shared" si="3"/>
        <v>0</v>
      </c>
      <c r="M42" s="89" t="s">
        <v>847</v>
      </c>
      <c r="N42" s="39" t="s">
        <v>778</v>
      </c>
      <c r="O42" s="56"/>
    </row>
    <row r="43" spans="2:15" s="51" customFormat="1" ht="19.5" customHeight="1">
      <c r="B43" s="43">
        <v>38</v>
      </c>
      <c r="C43" s="55" t="str">
        <f t="shared" si="2"/>
        <v>QT3</v>
      </c>
      <c r="D43" s="57">
        <v>36</v>
      </c>
      <c r="E43" s="55" t="s">
        <v>507</v>
      </c>
      <c r="F43" s="55" t="s">
        <v>508</v>
      </c>
      <c r="G43" s="55" t="s">
        <v>570</v>
      </c>
      <c r="H43" s="55">
        <v>0</v>
      </c>
      <c r="I43" s="55" t="s">
        <v>509</v>
      </c>
      <c r="J43" s="55" t="s">
        <v>572</v>
      </c>
      <c r="K43" s="55">
        <v>0</v>
      </c>
      <c r="L43" s="126">
        <f t="shared" si="3"/>
        <v>0</v>
      </c>
      <c r="M43" s="92" t="s">
        <v>848</v>
      </c>
      <c r="N43" s="58" t="s">
        <v>778</v>
      </c>
      <c r="O43" s="56"/>
    </row>
    <row r="44" spans="2:15" s="51" customFormat="1" ht="19.5" customHeight="1">
      <c r="B44" s="52">
        <v>39</v>
      </c>
      <c r="C44" s="55" t="s">
        <v>1139</v>
      </c>
      <c r="D44" s="57">
        <v>36</v>
      </c>
      <c r="E44" s="55" t="s">
        <v>531</v>
      </c>
      <c r="F44" s="55" t="s">
        <v>532</v>
      </c>
      <c r="G44" s="55" t="s">
        <v>573</v>
      </c>
      <c r="H44" s="55">
        <v>0</v>
      </c>
      <c r="I44" s="55" t="s">
        <v>533</v>
      </c>
      <c r="J44" s="55" t="s">
        <v>572</v>
      </c>
      <c r="K44" s="55">
        <v>0</v>
      </c>
      <c r="L44" s="126">
        <f t="shared" si="3"/>
        <v>0</v>
      </c>
      <c r="M44" s="92" t="s">
        <v>849</v>
      </c>
      <c r="N44" s="58" t="s">
        <v>778</v>
      </c>
      <c r="O44" s="56"/>
    </row>
    <row r="45" spans="2:15" s="51" customFormat="1" ht="19.5" customHeight="1">
      <c r="B45" s="52">
        <v>40</v>
      </c>
      <c r="C45" s="55" t="s">
        <v>820</v>
      </c>
      <c r="D45" s="57">
        <v>36</v>
      </c>
      <c r="E45" s="55" t="s">
        <v>534</v>
      </c>
      <c r="F45" s="55" t="s">
        <v>535</v>
      </c>
      <c r="G45" s="55" t="s">
        <v>572</v>
      </c>
      <c r="H45" s="55">
        <v>0</v>
      </c>
      <c r="I45" s="55" t="s">
        <v>536</v>
      </c>
      <c r="J45" s="55" t="s">
        <v>572</v>
      </c>
      <c r="K45" s="55">
        <v>0</v>
      </c>
      <c r="L45" s="126">
        <f t="shared" si="3"/>
        <v>0</v>
      </c>
      <c r="M45" s="92" t="s">
        <v>850</v>
      </c>
      <c r="N45" s="39" t="s">
        <v>778</v>
      </c>
      <c r="O45" s="56"/>
    </row>
    <row r="46" spans="2:15" s="51" customFormat="1" ht="19.5" customHeight="1">
      <c r="B46" s="43">
        <v>41</v>
      </c>
      <c r="C46" s="55" t="str">
        <f t="shared" si="2"/>
        <v>E4</v>
      </c>
      <c r="D46" s="57">
        <v>36</v>
      </c>
      <c r="E46" s="55" t="s">
        <v>541</v>
      </c>
      <c r="F46" s="55" t="s">
        <v>542</v>
      </c>
      <c r="G46" s="55" t="s">
        <v>572</v>
      </c>
      <c r="H46" s="55">
        <v>0</v>
      </c>
      <c r="I46" s="55" t="s">
        <v>543</v>
      </c>
      <c r="J46" s="55" t="s">
        <v>579</v>
      </c>
      <c r="K46" s="55">
        <v>0</v>
      </c>
      <c r="L46" s="126">
        <f t="shared" si="3"/>
        <v>0</v>
      </c>
      <c r="M46" s="92" t="s">
        <v>851</v>
      </c>
      <c r="N46" s="58" t="s">
        <v>778</v>
      </c>
      <c r="O46" s="56"/>
    </row>
    <row r="47" spans="2:15" s="51" customFormat="1" ht="19.5" customHeight="1">
      <c r="B47" s="52">
        <v>42</v>
      </c>
      <c r="C47" s="55" t="str">
        <f t="shared" si="2"/>
        <v>QT4</v>
      </c>
      <c r="D47" s="57">
        <v>36</v>
      </c>
      <c r="E47" s="55" t="s">
        <v>549</v>
      </c>
      <c r="F47" s="55" t="s">
        <v>550</v>
      </c>
      <c r="G47" s="55" t="s">
        <v>574</v>
      </c>
      <c r="H47" s="55">
        <v>0</v>
      </c>
      <c r="I47" s="55" t="s">
        <v>551</v>
      </c>
      <c r="J47" s="55" t="s">
        <v>580</v>
      </c>
      <c r="K47" s="55">
        <v>0</v>
      </c>
      <c r="L47" s="126">
        <f t="shared" si="3"/>
        <v>0</v>
      </c>
      <c r="M47" s="92" t="s">
        <v>852</v>
      </c>
      <c r="N47" s="58" t="s">
        <v>778</v>
      </c>
      <c r="O47" s="56"/>
    </row>
    <row r="48" spans="2:15" s="51" customFormat="1" ht="19.5" customHeight="1">
      <c r="B48" s="52">
        <v>43</v>
      </c>
      <c r="C48" s="55" t="str">
        <f t="shared" si="2"/>
        <v>QT1</v>
      </c>
      <c r="D48" s="57">
        <v>36</v>
      </c>
      <c r="E48" s="55" t="s">
        <v>378</v>
      </c>
      <c r="F48" s="55" t="s">
        <v>555</v>
      </c>
      <c r="G48" s="55" t="s">
        <v>575</v>
      </c>
      <c r="H48" s="55">
        <v>0</v>
      </c>
      <c r="I48" s="55" t="s">
        <v>556</v>
      </c>
      <c r="J48" s="55" t="s">
        <v>581</v>
      </c>
      <c r="K48" s="55">
        <v>0</v>
      </c>
      <c r="L48" s="126">
        <f t="shared" si="3"/>
        <v>0</v>
      </c>
      <c r="M48" s="92" t="s">
        <v>853</v>
      </c>
      <c r="N48" s="58" t="s">
        <v>778</v>
      </c>
      <c r="O48" s="56"/>
    </row>
    <row r="49" spans="2:15" s="51" customFormat="1" ht="19.5" customHeight="1" thickBot="1">
      <c r="B49" s="127">
        <v>44</v>
      </c>
      <c r="C49" s="55" t="s">
        <v>1140</v>
      </c>
      <c r="D49" s="57">
        <v>36</v>
      </c>
      <c r="E49" s="55" t="s">
        <v>560</v>
      </c>
      <c r="F49" s="55" t="s">
        <v>561</v>
      </c>
      <c r="G49" s="55" t="s">
        <v>407</v>
      </c>
      <c r="H49" s="55">
        <v>0</v>
      </c>
      <c r="I49" s="55" t="s">
        <v>562</v>
      </c>
      <c r="J49" s="55" t="s">
        <v>434</v>
      </c>
      <c r="K49" s="55">
        <v>0</v>
      </c>
      <c r="L49" s="126">
        <f t="shared" si="3"/>
        <v>0</v>
      </c>
      <c r="M49" s="103" t="s">
        <v>852</v>
      </c>
      <c r="N49" s="58" t="s">
        <v>778</v>
      </c>
      <c r="O49" s="56"/>
    </row>
    <row r="50" spans="2:15" ht="19.5" customHeight="1" hidden="1" thickBot="1">
      <c r="B50" s="52">
        <v>45</v>
      </c>
      <c r="C50" s="44">
        <f t="shared" si="2"/>
        <v>0</v>
      </c>
      <c r="D50" s="45">
        <v>44</v>
      </c>
      <c r="E50" s="46"/>
      <c r="F50" s="46"/>
      <c r="G50" s="46"/>
      <c r="H50" s="98" t="e">
        <v>#N/A</v>
      </c>
      <c r="I50" s="46"/>
      <c r="J50" s="46"/>
      <c r="K50" s="37" t="e">
        <v>#N/A</v>
      </c>
      <c r="L50" s="38" t="e">
        <f t="shared" si="3"/>
        <v>#N/A</v>
      </c>
      <c r="M50" s="101"/>
      <c r="N50" s="58"/>
      <c r="O50" s="56"/>
    </row>
    <row r="51" spans="2:15" ht="19.5" customHeight="1" hidden="1" thickBot="1">
      <c r="B51" s="52">
        <v>46</v>
      </c>
      <c r="C51" s="53">
        <f t="shared" si="2"/>
        <v>0</v>
      </c>
      <c r="D51" s="54">
        <v>46</v>
      </c>
      <c r="E51" s="55"/>
      <c r="F51" s="55"/>
      <c r="G51" s="55"/>
      <c r="H51" s="34" t="e">
        <v>#N/A</v>
      </c>
      <c r="I51" s="55"/>
      <c r="J51" s="55"/>
      <c r="K51" s="35" t="e">
        <v>#N/A</v>
      </c>
      <c r="L51" s="38" t="e">
        <f t="shared" si="3"/>
        <v>#N/A</v>
      </c>
      <c r="M51" s="40"/>
      <c r="N51" s="58"/>
      <c r="O51" s="60"/>
    </row>
    <row r="52" spans="2:15" ht="19.5" customHeight="1" hidden="1" thickBot="1">
      <c r="B52" s="43">
        <v>47</v>
      </c>
      <c r="C52" s="53">
        <f t="shared" si="2"/>
        <v>0</v>
      </c>
      <c r="D52" s="57">
        <v>46</v>
      </c>
      <c r="E52" s="55"/>
      <c r="F52" s="55"/>
      <c r="G52" s="55"/>
      <c r="H52" s="34" t="e">
        <v>#N/A</v>
      </c>
      <c r="I52" s="55"/>
      <c r="J52" s="55"/>
      <c r="K52" s="35" t="e">
        <v>#N/A</v>
      </c>
      <c r="L52" s="38" t="e">
        <f t="shared" si="3"/>
        <v>#N/A</v>
      </c>
      <c r="M52" s="40"/>
      <c r="N52" s="58"/>
      <c r="O52" s="60"/>
    </row>
    <row r="53" spans="2:15" ht="19.5" customHeight="1" hidden="1" thickBot="1">
      <c r="B53" s="52">
        <v>48</v>
      </c>
      <c r="C53" s="53">
        <f t="shared" si="2"/>
        <v>0</v>
      </c>
      <c r="D53" s="57">
        <v>46</v>
      </c>
      <c r="E53" s="55"/>
      <c r="F53" s="55"/>
      <c r="G53" s="55"/>
      <c r="H53" s="34" t="e">
        <v>#N/A</v>
      </c>
      <c r="I53" s="55"/>
      <c r="J53" s="55"/>
      <c r="K53" s="35" t="e">
        <v>#N/A</v>
      </c>
      <c r="L53" s="38" t="e">
        <f t="shared" si="3"/>
        <v>#N/A</v>
      </c>
      <c r="M53" s="40"/>
      <c r="N53" s="58"/>
      <c r="O53" s="60"/>
    </row>
    <row r="54" spans="2:15" ht="19.5" customHeight="1" hidden="1" thickBot="1">
      <c r="B54" s="52">
        <v>49</v>
      </c>
      <c r="C54" s="53">
        <f t="shared" si="2"/>
        <v>0</v>
      </c>
      <c r="D54" s="57">
        <v>46</v>
      </c>
      <c r="E54" s="55"/>
      <c r="F54" s="55"/>
      <c r="G54" s="55"/>
      <c r="H54" s="34" t="e">
        <v>#N/A</v>
      </c>
      <c r="I54" s="55"/>
      <c r="J54" s="55"/>
      <c r="K54" s="35" t="e">
        <v>#N/A</v>
      </c>
      <c r="L54" s="38" t="e">
        <f t="shared" si="3"/>
        <v>#N/A</v>
      </c>
      <c r="M54" s="40"/>
      <c r="N54" s="58"/>
      <c r="O54" s="60"/>
    </row>
    <row r="55" spans="2:16" ht="21.75" hidden="1" thickBot="1">
      <c r="B55" s="43">
        <v>50</v>
      </c>
      <c r="C55" s="62" t="str">
        <f>N55</f>
        <v>A1</v>
      </c>
      <c r="D55" s="63">
        <v>39</v>
      </c>
      <c r="E55" s="64" t="s">
        <v>73</v>
      </c>
      <c r="F55" s="64" t="s">
        <v>236</v>
      </c>
      <c r="G55" s="64"/>
      <c r="H55" s="65" t="s">
        <v>253</v>
      </c>
      <c r="I55" s="66">
        <v>0</v>
      </c>
      <c r="J55" s="64"/>
      <c r="K55" s="35" t="e">
        <v>#N/A</v>
      </c>
      <c r="L55" s="66">
        <v>0</v>
      </c>
      <c r="M55" s="67">
        <f aca="true" t="shared" si="4" ref="M55:M100">I55+L55</f>
        <v>0</v>
      </c>
      <c r="N55" s="68" t="s">
        <v>73</v>
      </c>
      <c r="O55" s="69"/>
      <c r="P55" s="56"/>
    </row>
    <row r="56" spans="2:16" ht="21.75" hidden="1" thickBot="1">
      <c r="B56" s="52">
        <v>51</v>
      </c>
      <c r="C56" s="62" t="str">
        <f>N56</f>
        <v>B1</v>
      </c>
      <c r="D56" s="63">
        <v>39</v>
      </c>
      <c r="E56" s="64" t="s">
        <v>18</v>
      </c>
      <c r="F56" s="64" t="s">
        <v>20</v>
      </c>
      <c r="G56" s="64"/>
      <c r="H56" s="64" t="s">
        <v>294</v>
      </c>
      <c r="I56" s="66">
        <v>0</v>
      </c>
      <c r="J56" s="64"/>
      <c r="K56" s="35" t="e">
        <v>#N/A</v>
      </c>
      <c r="L56" s="66">
        <v>0</v>
      </c>
      <c r="M56" s="67">
        <f t="shared" si="4"/>
        <v>0</v>
      </c>
      <c r="N56" s="68" t="s">
        <v>18</v>
      </c>
      <c r="O56" s="69"/>
      <c r="P56" s="56"/>
    </row>
    <row r="57" spans="2:16" ht="21.75" hidden="1" thickBot="1">
      <c r="B57" s="52">
        <v>52</v>
      </c>
      <c r="C57" s="62" t="str">
        <f aca="true" t="shared" si="5" ref="C57:C101">N57</f>
        <v>C1</v>
      </c>
      <c r="D57" s="63">
        <v>39</v>
      </c>
      <c r="E57" s="64" t="s">
        <v>285</v>
      </c>
      <c r="F57" s="70"/>
      <c r="G57" s="64"/>
      <c r="H57" s="65" t="s">
        <v>253</v>
      </c>
      <c r="I57" s="66">
        <v>0</v>
      </c>
      <c r="J57" s="64"/>
      <c r="K57" s="35" t="e">
        <v>#N/A</v>
      </c>
      <c r="L57" s="66">
        <v>0</v>
      </c>
      <c r="M57" s="67">
        <f t="shared" si="4"/>
        <v>0</v>
      </c>
      <c r="N57" s="68" t="s">
        <v>285</v>
      </c>
      <c r="O57" s="69"/>
      <c r="P57" s="56"/>
    </row>
    <row r="58" spans="2:16" ht="21.75" hidden="1" thickBot="1">
      <c r="B58" s="43">
        <v>53</v>
      </c>
      <c r="C58" s="62" t="str">
        <f t="shared" si="5"/>
        <v>D1</v>
      </c>
      <c r="D58" s="63">
        <v>39</v>
      </c>
      <c r="E58" s="64" t="s">
        <v>0</v>
      </c>
      <c r="F58" s="70"/>
      <c r="G58" s="64"/>
      <c r="H58" s="64" t="s">
        <v>295</v>
      </c>
      <c r="I58" s="66">
        <v>0</v>
      </c>
      <c r="J58" s="64"/>
      <c r="K58" s="35" t="e">
        <v>#N/A</v>
      </c>
      <c r="L58" s="66">
        <v>0</v>
      </c>
      <c r="M58" s="67">
        <f t="shared" si="4"/>
        <v>0</v>
      </c>
      <c r="N58" s="68" t="s">
        <v>0</v>
      </c>
      <c r="O58" s="69"/>
      <c r="P58" s="56"/>
    </row>
    <row r="59" spans="2:16" ht="21.75" hidden="1" thickBot="1">
      <c r="B59" s="52">
        <v>54</v>
      </c>
      <c r="C59" s="62" t="str">
        <f t="shared" si="5"/>
        <v>E1</v>
      </c>
      <c r="D59" s="63">
        <v>39</v>
      </c>
      <c r="E59" s="64" t="s">
        <v>70</v>
      </c>
      <c r="F59" s="70"/>
      <c r="G59" s="64"/>
      <c r="H59" s="65" t="s">
        <v>253</v>
      </c>
      <c r="I59" s="66">
        <v>0</v>
      </c>
      <c r="J59" s="64"/>
      <c r="K59" s="35" t="e">
        <v>#N/A</v>
      </c>
      <c r="L59" s="66">
        <v>0</v>
      </c>
      <c r="M59" s="67">
        <f t="shared" si="4"/>
        <v>0</v>
      </c>
      <c r="N59" s="68" t="s">
        <v>70</v>
      </c>
      <c r="O59" s="69"/>
      <c r="P59" s="56"/>
    </row>
    <row r="60" spans="2:16" ht="21.75" hidden="1" thickBot="1">
      <c r="B60" s="52">
        <v>55</v>
      </c>
      <c r="C60" s="62" t="str">
        <f t="shared" si="5"/>
        <v>F1</v>
      </c>
      <c r="D60" s="63">
        <v>39</v>
      </c>
      <c r="E60" s="64" t="s">
        <v>1</v>
      </c>
      <c r="F60" s="70"/>
      <c r="G60" s="64"/>
      <c r="H60" s="64" t="s">
        <v>296</v>
      </c>
      <c r="I60" s="66">
        <v>0</v>
      </c>
      <c r="J60" s="64"/>
      <c r="K60" s="35" t="e">
        <v>#N/A</v>
      </c>
      <c r="L60" s="66">
        <v>0</v>
      </c>
      <c r="M60" s="67">
        <f t="shared" si="4"/>
        <v>0</v>
      </c>
      <c r="N60" s="68" t="s">
        <v>1</v>
      </c>
      <c r="O60" s="69"/>
      <c r="P60" s="56"/>
    </row>
    <row r="61" spans="2:16" ht="21.75" hidden="1" thickBot="1">
      <c r="B61" s="43">
        <v>56</v>
      </c>
      <c r="C61" s="62" t="str">
        <f t="shared" si="5"/>
        <v>G1</v>
      </c>
      <c r="D61" s="63">
        <v>39</v>
      </c>
      <c r="E61" s="64" t="s">
        <v>2</v>
      </c>
      <c r="F61" s="70"/>
      <c r="G61" s="64"/>
      <c r="H61" s="65" t="s">
        <v>253</v>
      </c>
      <c r="I61" s="66">
        <v>0</v>
      </c>
      <c r="J61" s="64"/>
      <c r="K61" s="35" t="e">
        <v>#N/A</v>
      </c>
      <c r="L61" s="66">
        <v>0</v>
      </c>
      <c r="M61" s="67">
        <f t="shared" si="4"/>
        <v>0</v>
      </c>
      <c r="N61" s="68" t="s">
        <v>2</v>
      </c>
      <c r="O61" s="69"/>
      <c r="P61" s="56"/>
    </row>
    <row r="62" spans="2:16" ht="21.75" hidden="1" thickBot="1">
      <c r="B62" s="52">
        <v>57</v>
      </c>
      <c r="C62" s="62" t="str">
        <f t="shared" si="5"/>
        <v>H1</v>
      </c>
      <c r="D62" s="63">
        <v>39</v>
      </c>
      <c r="E62" s="64" t="s">
        <v>212</v>
      </c>
      <c r="F62" s="70"/>
      <c r="G62" s="64"/>
      <c r="H62" s="64" t="s">
        <v>297</v>
      </c>
      <c r="I62" s="66">
        <v>0</v>
      </c>
      <c r="J62" s="64"/>
      <c r="K62" s="35" t="e">
        <v>#N/A</v>
      </c>
      <c r="L62" s="66">
        <v>0</v>
      </c>
      <c r="M62" s="67">
        <f t="shared" si="4"/>
        <v>0</v>
      </c>
      <c r="N62" s="68" t="s">
        <v>212</v>
      </c>
      <c r="O62" s="69"/>
      <c r="P62" s="56"/>
    </row>
    <row r="63" spans="2:16" ht="21.75" hidden="1" thickBot="1">
      <c r="B63" s="52">
        <v>58</v>
      </c>
      <c r="C63" s="62" t="str">
        <f t="shared" si="5"/>
        <v>A2</v>
      </c>
      <c r="D63" s="63">
        <v>39</v>
      </c>
      <c r="E63" s="64" t="s">
        <v>236</v>
      </c>
      <c r="F63" s="70"/>
      <c r="G63" s="64"/>
      <c r="H63" s="65" t="s">
        <v>253</v>
      </c>
      <c r="I63" s="66">
        <v>0</v>
      </c>
      <c r="J63" s="64"/>
      <c r="K63" s="35" t="e">
        <v>#N/A</v>
      </c>
      <c r="L63" s="66">
        <v>0</v>
      </c>
      <c r="M63" s="67">
        <f t="shared" si="4"/>
        <v>0</v>
      </c>
      <c r="N63" s="68" t="s">
        <v>236</v>
      </c>
      <c r="O63" s="69"/>
      <c r="P63" s="56"/>
    </row>
    <row r="64" spans="2:16" ht="21.75" hidden="1" thickBot="1">
      <c r="B64" s="43">
        <v>59</v>
      </c>
      <c r="C64" s="62" t="str">
        <f t="shared" si="5"/>
        <v>B2</v>
      </c>
      <c r="D64" s="63">
        <v>39</v>
      </c>
      <c r="E64" s="64" t="s">
        <v>20</v>
      </c>
      <c r="F64" s="70"/>
      <c r="G64" s="64"/>
      <c r="H64" s="64" t="s">
        <v>298</v>
      </c>
      <c r="I64" s="66">
        <v>0</v>
      </c>
      <c r="J64" s="64"/>
      <c r="K64" s="35" t="e">
        <v>#N/A</v>
      </c>
      <c r="L64" s="66">
        <v>0</v>
      </c>
      <c r="M64" s="67">
        <f t="shared" si="4"/>
        <v>0</v>
      </c>
      <c r="N64" s="68" t="s">
        <v>20</v>
      </c>
      <c r="O64" s="69"/>
      <c r="P64" s="56"/>
    </row>
    <row r="65" spans="2:16" ht="21.75" hidden="1" thickBot="1">
      <c r="B65" s="52">
        <v>60</v>
      </c>
      <c r="C65" s="62" t="str">
        <f t="shared" si="5"/>
        <v>C2</v>
      </c>
      <c r="D65" s="63">
        <v>39</v>
      </c>
      <c r="E65" s="64" t="s">
        <v>24</v>
      </c>
      <c r="F65" s="70"/>
      <c r="G65" s="64"/>
      <c r="H65" s="65" t="s">
        <v>253</v>
      </c>
      <c r="I65" s="66">
        <v>0</v>
      </c>
      <c r="J65" s="64"/>
      <c r="K65" s="35" t="e">
        <v>#N/A</v>
      </c>
      <c r="L65" s="66">
        <v>0</v>
      </c>
      <c r="M65" s="67">
        <f t="shared" si="4"/>
        <v>0</v>
      </c>
      <c r="N65" s="68" t="s">
        <v>24</v>
      </c>
      <c r="O65" s="69"/>
      <c r="P65" s="56"/>
    </row>
    <row r="66" spans="2:16" ht="21.75" hidden="1" thickBot="1">
      <c r="B66" s="52">
        <v>61</v>
      </c>
      <c r="C66" s="62" t="str">
        <f t="shared" si="5"/>
        <v>D2</v>
      </c>
      <c r="D66" s="63">
        <v>39</v>
      </c>
      <c r="E66" s="64" t="s">
        <v>28</v>
      </c>
      <c r="F66" s="70"/>
      <c r="G66" s="64"/>
      <c r="H66" s="64" t="s">
        <v>299</v>
      </c>
      <c r="I66" s="66">
        <v>0</v>
      </c>
      <c r="J66" s="64"/>
      <c r="K66" s="35" t="e">
        <v>#N/A</v>
      </c>
      <c r="L66" s="66">
        <v>0</v>
      </c>
      <c r="M66" s="67">
        <f t="shared" si="4"/>
        <v>0</v>
      </c>
      <c r="N66" s="68" t="s">
        <v>28</v>
      </c>
      <c r="O66" s="69"/>
      <c r="P66" s="56"/>
    </row>
    <row r="67" spans="2:16" ht="21.75" hidden="1" thickBot="1">
      <c r="B67" s="43">
        <v>62</v>
      </c>
      <c r="C67" s="62" t="str">
        <f t="shared" si="5"/>
        <v>E2</v>
      </c>
      <c r="D67" s="63">
        <v>39</v>
      </c>
      <c r="E67" s="64" t="s">
        <v>96</v>
      </c>
      <c r="F67" s="70"/>
      <c r="G67" s="64"/>
      <c r="H67" s="65" t="s">
        <v>253</v>
      </c>
      <c r="I67" s="66">
        <v>0</v>
      </c>
      <c r="J67" s="64"/>
      <c r="K67" s="35" t="e">
        <v>#N/A</v>
      </c>
      <c r="L67" s="66">
        <v>0</v>
      </c>
      <c r="M67" s="67">
        <f t="shared" si="4"/>
        <v>0</v>
      </c>
      <c r="N67" s="68" t="s">
        <v>96</v>
      </c>
      <c r="O67" s="69"/>
      <c r="P67" s="56"/>
    </row>
    <row r="68" spans="2:16" ht="21.75" hidden="1" thickBot="1">
      <c r="B68" s="52">
        <v>63</v>
      </c>
      <c r="C68" s="62" t="str">
        <f t="shared" si="5"/>
        <v>F2</v>
      </c>
      <c r="D68" s="63">
        <v>39</v>
      </c>
      <c r="E68" s="64" t="s">
        <v>97</v>
      </c>
      <c r="F68" s="70"/>
      <c r="G68" s="64"/>
      <c r="H68" s="64" t="s">
        <v>301</v>
      </c>
      <c r="I68" s="66">
        <v>0</v>
      </c>
      <c r="J68" s="64"/>
      <c r="K68" s="35" t="e">
        <v>#N/A</v>
      </c>
      <c r="L68" s="66">
        <v>0</v>
      </c>
      <c r="M68" s="67">
        <f t="shared" si="4"/>
        <v>0</v>
      </c>
      <c r="N68" s="68" t="s">
        <v>97</v>
      </c>
      <c r="O68" s="69"/>
      <c r="P68" s="56"/>
    </row>
    <row r="69" spans="2:16" ht="21.75" hidden="1" thickBot="1">
      <c r="B69" s="52">
        <v>64</v>
      </c>
      <c r="C69" s="62" t="str">
        <f t="shared" si="5"/>
        <v>G2</v>
      </c>
      <c r="D69" s="63">
        <v>39</v>
      </c>
      <c r="E69" s="64" t="s">
        <v>60</v>
      </c>
      <c r="F69" s="70"/>
      <c r="G69" s="64"/>
      <c r="H69" s="65" t="s">
        <v>253</v>
      </c>
      <c r="I69" s="66">
        <v>0</v>
      </c>
      <c r="J69" s="64"/>
      <c r="K69" s="35" t="e">
        <v>#N/A</v>
      </c>
      <c r="L69" s="66">
        <v>0</v>
      </c>
      <c r="M69" s="67">
        <f t="shared" si="4"/>
        <v>0</v>
      </c>
      <c r="N69" s="68" t="s">
        <v>60</v>
      </c>
      <c r="O69" s="69"/>
      <c r="P69" s="56"/>
    </row>
    <row r="70" spans="2:16" ht="21.75" hidden="1" thickBot="1">
      <c r="B70" s="43">
        <v>65</v>
      </c>
      <c r="C70" s="62" t="str">
        <f t="shared" si="5"/>
        <v>H2</v>
      </c>
      <c r="D70" s="63">
        <v>39</v>
      </c>
      <c r="E70" s="64" t="s">
        <v>63</v>
      </c>
      <c r="F70" s="70"/>
      <c r="G70" s="64"/>
      <c r="H70" s="64" t="s">
        <v>302</v>
      </c>
      <c r="I70" s="66">
        <v>0</v>
      </c>
      <c r="J70" s="64"/>
      <c r="K70" s="35" t="e">
        <v>#N/A</v>
      </c>
      <c r="L70" s="66">
        <v>0</v>
      </c>
      <c r="M70" s="67">
        <f t="shared" si="4"/>
        <v>0</v>
      </c>
      <c r="N70" s="68" t="s">
        <v>63</v>
      </c>
      <c r="O70" s="69"/>
      <c r="P70" s="56"/>
    </row>
    <row r="71" spans="2:16" ht="21.75" hidden="1" thickBot="1">
      <c r="B71" s="52">
        <v>66</v>
      </c>
      <c r="C71" s="62" t="str">
        <f t="shared" si="5"/>
        <v>A3</v>
      </c>
      <c r="D71" s="63">
        <v>39</v>
      </c>
      <c r="E71" s="64" t="s">
        <v>286</v>
      </c>
      <c r="F71" s="70"/>
      <c r="G71" s="64"/>
      <c r="H71" s="65" t="s">
        <v>253</v>
      </c>
      <c r="I71" s="66">
        <v>0</v>
      </c>
      <c r="J71" s="64"/>
      <c r="K71" s="35" t="e">
        <v>#N/A</v>
      </c>
      <c r="L71" s="66">
        <v>0</v>
      </c>
      <c r="M71" s="67">
        <f t="shared" si="4"/>
        <v>0</v>
      </c>
      <c r="N71" s="68" t="s">
        <v>286</v>
      </c>
      <c r="O71" s="69"/>
      <c r="P71" s="56"/>
    </row>
    <row r="72" spans="2:16" ht="21.75" hidden="1" thickBot="1">
      <c r="B72" s="52">
        <v>67</v>
      </c>
      <c r="C72" s="62" t="str">
        <f t="shared" si="5"/>
        <v>B3</v>
      </c>
      <c r="D72" s="63">
        <v>39</v>
      </c>
      <c r="E72" s="64" t="s">
        <v>21</v>
      </c>
      <c r="F72" s="70"/>
      <c r="G72" s="64"/>
      <c r="H72" s="64" t="s">
        <v>304</v>
      </c>
      <c r="I72" s="66">
        <v>0</v>
      </c>
      <c r="J72" s="64"/>
      <c r="K72" s="35" t="e">
        <v>#N/A</v>
      </c>
      <c r="L72" s="66">
        <v>0</v>
      </c>
      <c r="M72" s="67">
        <f t="shared" si="4"/>
        <v>0</v>
      </c>
      <c r="N72" s="68" t="s">
        <v>21</v>
      </c>
      <c r="O72" s="69"/>
      <c r="P72" s="56"/>
    </row>
    <row r="73" spans="2:16" ht="21.75" hidden="1" thickBot="1">
      <c r="B73" s="43">
        <v>68</v>
      </c>
      <c r="C73" s="62" t="str">
        <f t="shared" si="5"/>
        <v>C3</v>
      </c>
      <c r="D73" s="63">
        <v>39</v>
      </c>
      <c r="E73" s="64" t="s">
        <v>25</v>
      </c>
      <c r="F73" s="70"/>
      <c r="G73" s="64"/>
      <c r="H73" s="65" t="s">
        <v>253</v>
      </c>
      <c r="I73" s="66">
        <v>0</v>
      </c>
      <c r="J73" s="64"/>
      <c r="K73" s="35" t="e">
        <v>#N/A</v>
      </c>
      <c r="L73" s="66">
        <v>0</v>
      </c>
      <c r="M73" s="67">
        <f t="shared" si="4"/>
        <v>0</v>
      </c>
      <c r="N73" s="68" t="s">
        <v>25</v>
      </c>
      <c r="O73" s="69"/>
      <c r="P73" s="56"/>
    </row>
    <row r="74" spans="2:16" ht="21.75" hidden="1" thickBot="1">
      <c r="B74" s="52">
        <v>69</v>
      </c>
      <c r="C74" s="62" t="str">
        <f t="shared" si="5"/>
        <v>D3</v>
      </c>
      <c r="D74" s="63">
        <v>39</v>
      </c>
      <c r="E74" s="64" t="s">
        <v>29</v>
      </c>
      <c r="F74" s="70"/>
      <c r="G74" s="64"/>
      <c r="H74" s="64" t="s">
        <v>306</v>
      </c>
      <c r="I74" s="66">
        <v>0</v>
      </c>
      <c r="J74" s="64"/>
      <c r="K74" s="35" t="e">
        <v>#N/A</v>
      </c>
      <c r="L74" s="66">
        <v>0</v>
      </c>
      <c r="M74" s="67">
        <f t="shared" si="4"/>
        <v>0</v>
      </c>
      <c r="N74" s="68" t="s">
        <v>29</v>
      </c>
      <c r="O74" s="69"/>
      <c r="P74" s="56"/>
    </row>
    <row r="75" spans="2:16" ht="21.75" hidden="1" thickBot="1">
      <c r="B75" s="52">
        <v>70</v>
      </c>
      <c r="C75" s="62" t="str">
        <f t="shared" si="5"/>
        <v>E3</v>
      </c>
      <c r="D75" s="63">
        <v>39</v>
      </c>
      <c r="E75" s="64" t="s">
        <v>290</v>
      </c>
      <c r="F75" s="70"/>
      <c r="G75" s="64"/>
      <c r="H75" s="65" t="s">
        <v>253</v>
      </c>
      <c r="I75" s="66">
        <v>0</v>
      </c>
      <c r="J75" s="64"/>
      <c r="K75" s="35" t="e">
        <v>#N/A</v>
      </c>
      <c r="L75" s="66">
        <v>0</v>
      </c>
      <c r="M75" s="67">
        <f t="shared" si="4"/>
        <v>0</v>
      </c>
      <c r="N75" s="68" t="s">
        <v>290</v>
      </c>
      <c r="O75" s="69"/>
      <c r="P75" s="56"/>
    </row>
    <row r="76" spans="2:16" ht="21.75" hidden="1" thickBot="1">
      <c r="B76" s="43">
        <v>71</v>
      </c>
      <c r="C76" s="62" t="str">
        <f t="shared" si="5"/>
        <v>F3</v>
      </c>
      <c r="D76" s="63">
        <v>39</v>
      </c>
      <c r="E76" s="64" t="s">
        <v>291</v>
      </c>
      <c r="F76" s="70"/>
      <c r="G76" s="64"/>
      <c r="H76" s="64" t="s">
        <v>307</v>
      </c>
      <c r="I76" s="66">
        <v>0</v>
      </c>
      <c r="J76" s="64"/>
      <c r="K76" s="35" t="e">
        <v>#N/A</v>
      </c>
      <c r="L76" s="66">
        <v>0</v>
      </c>
      <c r="M76" s="67">
        <f t="shared" si="4"/>
        <v>0</v>
      </c>
      <c r="N76" s="68" t="s">
        <v>291</v>
      </c>
      <c r="O76" s="69"/>
      <c r="P76" s="56"/>
    </row>
    <row r="77" spans="2:16" ht="21.75" hidden="1" thickBot="1">
      <c r="B77" s="52">
        <v>72</v>
      </c>
      <c r="C77" s="62" t="str">
        <f t="shared" si="5"/>
        <v>G3</v>
      </c>
      <c r="D77" s="63">
        <v>39</v>
      </c>
      <c r="E77" s="64" t="s">
        <v>62</v>
      </c>
      <c r="F77" s="70"/>
      <c r="G77" s="64"/>
      <c r="H77" s="65" t="s">
        <v>253</v>
      </c>
      <c r="I77" s="66">
        <v>0</v>
      </c>
      <c r="J77" s="64"/>
      <c r="K77" s="35" t="e">
        <v>#N/A</v>
      </c>
      <c r="L77" s="66">
        <v>0</v>
      </c>
      <c r="M77" s="67">
        <f t="shared" si="4"/>
        <v>0</v>
      </c>
      <c r="N77" s="68" t="s">
        <v>62</v>
      </c>
      <c r="O77" s="69"/>
      <c r="P77" s="56"/>
    </row>
    <row r="78" spans="2:16" ht="21.75" hidden="1" thickBot="1">
      <c r="B78" s="52">
        <v>73</v>
      </c>
      <c r="C78" s="62" t="str">
        <f t="shared" si="5"/>
        <v>H3</v>
      </c>
      <c r="D78" s="63">
        <v>39</v>
      </c>
      <c r="E78" s="64" t="s">
        <v>61</v>
      </c>
      <c r="F78" s="70"/>
      <c r="G78" s="64"/>
      <c r="H78" s="64" t="s">
        <v>308</v>
      </c>
      <c r="I78" s="66">
        <v>0</v>
      </c>
      <c r="J78" s="64"/>
      <c r="K78" s="35" t="e">
        <v>#N/A</v>
      </c>
      <c r="L78" s="66">
        <v>0</v>
      </c>
      <c r="M78" s="67">
        <f t="shared" si="4"/>
        <v>0</v>
      </c>
      <c r="N78" s="68" t="s">
        <v>61</v>
      </c>
      <c r="O78" s="69"/>
      <c r="P78" s="56"/>
    </row>
    <row r="79" spans="2:16" ht="21.75" hidden="1" thickBot="1">
      <c r="B79" s="43">
        <v>74</v>
      </c>
      <c r="C79" s="62" t="str">
        <f t="shared" si="5"/>
        <v>A4</v>
      </c>
      <c r="D79" s="63">
        <v>39</v>
      </c>
      <c r="E79" s="68" t="s">
        <v>15</v>
      </c>
      <c r="F79" s="70"/>
      <c r="G79" s="64"/>
      <c r="H79" s="65" t="s">
        <v>253</v>
      </c>
      <c r="I79" s="66">
        <v>0</v>
      </c>
      <c r="J79" s="64"/>
      <c r="K79" s="35" t="e">
        <v>#N/A</v>
      </c>
      <c r="L79" s="66">
        <v>0</v>
      </c>
      <c r="M79" s="67">
        <f t="shared" si="4"/>
        <v>0</v>
      </c>
      <c r="N79" s="68" t="s">
        <v>743</v>
      </c>
      <c r="O79" s="69"/>
      <c r="P79" s="56"/>
    </row>
    <row r="80" spans="2:16" ht="21.75" hidden="1" thickBot="1">
      <c r="B80" s="52">
        <v>75</v>
      </c>
      <c r="C80" s="62" t="str">
        <f t="shared" si="5"/>
        <v>B4</v>
      </c>
      <c r="D80" s="63">
        <v>39</v>
      </c>
      <c r="E80" s="68" t="s">
        <v>335</v>
      </c>
      <c r="F80" s="70"/>
      <c r="G80" s="64"/>
      <c r="H80" s="64" t="s">
        <v>310</v>
      </c>
      <c r="I80" s="66">
        <v>0</v>
      </c>
      <c r="J80" s="64"/>
      <c r="K80" s="35" t="e">
        <v>#N/A</v>
      </c>
      <c r="L80" s="66">
        <v>0</v>
      </c>
      <c r="M80" s="67">
        <f t="shared" si="4"/>
        <v>0</v>
      </c>
      <c r="N80" s="68" t="s">
        <v>744</v>
      </c>
      <c r="O80" s="69"/>
      <c r="P80" s="56"/>
    </row>
    <row r="81" spans="2:16" ht="21.75" hidden="1" thickBot="1">
      <c r="B81" s="52">
        <v>76</v>
      </c>
      <c r="C81" s="62" t="str">
        <f t="shared" si="5"/>
        <v>C4</v>
      </c>
      <c r="D81" s="63">
        <v>39</v>
      </c>
      <c r="E81" s="68" t="s">
        <v>336</v>
      </c>
      <c r="F81" s="70"/>
      <c r="G81" s="64"/>
      <c r="H81" s="65" t="s">
        <v>253</v>
      </c>
      <c r="I81" s="66">
        <v>0</v>
      </c>
      <c r="J81" s="64"/>
      <c r="K81" s="35" t="e">
        <v>#N/A</v>
      </c>
      <c r="L81" s="66">
        <v>0</v>
      </c>
      <c r="M81" s="67">
        <f t="shared" si="4"/>
        <v>0</v>
      </c>
      <c r="N81" s="68" t="s">
        <v>745</v>
      </c>
      <c r="O81" s="69"/>
      <c r="P81" s="56"/>
    </row>
    <row r="82" spans="2:16" ht="21.75" hidden="1" thickBot="1">
      <c r="B82" s="43">
        <v>77</v>
      </c>
      <c r="C82" s="62" t="str">
        <f t="shared" si="5"/>
        <v>D4</v>
      </c>
      <c r="D82" s="63">
        <v>39</v>
      </c>
      <c r="E82" s="68" t="s">
        <v>292</v>
      </c>
      <c r="F82" s="70"/>
      <c r="G82" s="64"/>
      <c r="H82" s="64" t="s">
        <v>311</v>
      </c>
      <c r="I82" s="66">
        <v>0</v>
      </c>
      <c r="J82" s="64"/>
      <c r="K82" s="35" t="e">
        <v>#N/A</v>
      </c>
      <c r="L82" s="66">
        <v>0</v>
      </c>
      <c r="M82" s="67">
        <f t="shared" si="4"/>
        <v>0</v>
      </c>
      <c r="N82" s="68" t="s">
        <v>746</v>
      </c>
      <c r="O82" s="69"/>
      <c r="P82" s="56"/>
    </row>
    <row r="83" spans="2:16" ht="21.75" hidden="1" thickBot="1">
      <c r="B83" s="52">
        <v>78</v>
      </c>
      <c r="C83" s="62" t="str">
        <f t="shared" si="5"/>
        <v>E4</v>
      </c>
      <c r="D83" s="63">
        <v>39</v>
      </c>
      <c r="E83" s="68" t="s">
        <v>119</v>
      </c>
      <c r="F83" s="70"/>
      <c r="G83" s="64"/>
      <c r="H83" s="65" t="s">
        <v>253</v>
      </c>
      <c r="I83" s="66">
        <v>0</v>
      </c>
      <c r="J83" s="64"/>
      <c r="K83" s="35" t="e">
        <v>#N/A</v>
      </c>
      <c r="L83" s="66">
        <v>0</v>
      </c>
      <c r="M83" s="67">
        <f t="shared" si="4"/>
        <v>0</v>
      </c>
      <c r="N83" s="68" t="s">
        <v>119</v>
      </c>
      <c r="O83" s="69"/>
      <c r="P83" s="56"/>
    </row>
    <row r="84" spans="2:16" ht="21.75" hidden="1" thickBot="1">
      <c r="B84" s="52">
        <v>79</v>
      </c>
      <c r="C84" s="62" t="str">
        <f t="shared" si="5"/>
        <v>F4</v>
      </c>
      <c r="D84" s="63">
        <v>39</v>
      </c>
      <c r="E84" s="68" t="s">
        <v>122</v>
      </c>
      <c r="F84" s="70"/>
      <c r="G84" s="64"/>
      <c r="H84" s="64" t="s">
        <v>312</v>
      </c>
      <c r="I84" s="66">
        <v>0</v>
      </c>
      <c r="J84" s="64"/>
      <c r="K84" s="35" t="e">
        <v>#N/A</v>
      </c>
      <c r="L84" s="66">
        <v>0</v>
      </c>
      <c r="M84" s="67">
        <f t="shared" si="4"/>
        <v>0</v>
      </c>
      <c r="N84" s="68" t="s">
        <v>122</v>
      </c>
      <c r="O84" s="69"/>
      <c r="P84" s="56"/>
    </row>
    <row r="85" spans="2:16" ht="21.75" hidden="1" thickBot="1">
      <c r="B85" s="43">
        <v>80</v>
      </c>
      <c r="C85" s="62" t="str">
        <f t="shared" si="5"/>
        <v>G4</v>
      </c>
      <c r="D85" s="63">
        <v>39</v>
      </c>
      <c r="E85" s="68" t="s">
        <v>747</v>
      </c>
      <c r="F85" s="70"/>
      <c r="G85" s="64"/>
      <c r="H85" s="65" t="s">
        <v>253</v>
      </c>
      <c r="I85" s="66">
        <v>0</v>
      </c>
      <c r="J85" s="64"/>
      <c r="K85" s="35" t="e">
        <v>#N/A</v>
      </c>
      <c r="L85" s="66">
        <v>0</v>
      </c>
      <c r="M85" s="67">
        <f t="shared" si="4"/>
        <v>0</v>
      </c>
      <c r="N85" s="68" t="s">
        <v>747</v>
      </c>
      <c r="O85" s="69"/>
      <c r="P85" s="56"/>
    </row>
    <row r="86" spans="2:16" ht="21.75" hidden="1" thickBot="1">
      <c r="B86" s="52">
        <v>81</v>
      </c>
      <c r="C86" s="62" t="str">
        <f t="shared" si="5"/>
        <v>H4</v>
      </c>
      <c r="D86" s="63">
        <v>39</v>
      </c>
      <c r="E86" s="68" t="s">
        <v>748</v>
      </c>
      <c r="F86" s="70"/>
      <c r="G86" s="64"/>
      <c r="H86" s="64" t="s">
        <v>313</v>
      </c>
      <c r="I86" s="66">
        <v>0</v>
      </c>
      <c r="J86" s="64"/>
      <c r="K86" s="35" t="e">
        <v>#N/A</v>
      </c>
      <c r="L86" s="66">
        <v>0</v>
      </c>
      <c r="M86" s="67">
        <f t="shared" si="4"/>
        <v>0</v>
      </c>
      <c r="N86" s="68" t="s">
        <v>748</v>
      </c>
      <c r="O86" s="69"/>
      <c r="P86" s="56"/>
    </row>
    <row r="87" spans="2:16" ht="21.75" hidden="1" thickBot="1">
      <c r="B87" s="52">
        <v>82</v>
      </c>
      <c r="C87" s="62" t="str">
        <f t="shared" si="5"/>
        <v>AA1</v>
      </c>
      <c r="D87" s="63">
        <v>39</v>
      </c>
      <c r="E87" s="68" t="s">
        <v>143</v>
      </c>
      <c r="F87" s="70"/>
      <c r="G87" s="64"/>
      <c r="H87" s="65" t="s">
        <v>253</v>
      </c>
      <c r="I87" s="66">
        <v>0</v>
      </c>
      <c r="J87" s="64"/>
      <c r="K87" s="35" t="e">
        <v>#N/A</v>
      </c>
      <c r="L87" s="66">
        <v>0</v>
      </c>
      <c r="M87" s="67">
        <f t="shared" si="4"/>
        <v>0</v>
      </c>
      <c r="N87" s="68" t="s">
        <v>143</v>
      </c>
      <c r="O87" s="69"/>
      <c r="P87" s="56"/>
    </row>
    <row r="88" spans="2:16" ht="21.75" hidden="1" thickBot="1">
      <c r="B88" s="43">
        <v>83</v>
      </c>
      <c r="C88" s="62" t="str">
        <f t="shared" si="5"/>
        <v>AA2</v>
      </c>
      <c r="D88" s="63">
        <v>39</v>
      </c>
      <c r="E88" s="68" t="s">
        <v>146</v>
      </c>
      <c r="F88" s="70"/>
      <c r="G88" s="64"/>
      <c r="H88" s="64" t="s">
        <v>314</v>
      </c>
      <c r="I88" s="66">
        <v>0</v>
      </c>
      <c r="J88" s="64"/>
      <c r="K88" s="35" t="e">
        <v>#N/A</v>
      </c>
      <c r="L88" s="66">
        <v>0</v>
      </c>
      <c r="M88" s="67">
        <f t="shared" si="4"/>
        <v>0</v>
      </c>
      <c r="N88" s="68" t="s">
        <v>146</v>
      </c>
      <c r="O88" s="69"/>
      <c r="P88" s="56"/>
    </row>
    <row r="89" spans="2:16" ht="21.75" hidden="1" thickBot="1">
      <c r="B89" s="52">
        <v>84</v>
      </c>
      <c r="C89" s="62" t="str">
        <f t="shared" si="5"/>
        <v>AA3</v>
      </c>
      <c r="D89" s="63">
        <v>39</v>
      </c>
      <c r="E89" s="68" t="s">
        <v>150</v>
      </c>
      <c r="F89" s="70"/>
      <c r="G89" s="64"/>
      <c r="H89" s="65" t="s">
        <v>253</v>
      </c>
      <c r="I89" s="66">
        <v>0</v>
      </c>
      <c r="J89" s="64"/>
      <c r="K89" s="35" t="e">
        <v>#N/A</v>
      </c>
      <c r="L89" s="66">
        <v>0</v>
      </c>
      <c r="M89" s="67">
        <f t="shared" si="4"/>
        <v>0</v>
      </c>
      <c r="N89" s="68" t="s">
        <v>150</v>
      </c>
      <c r="O89" s="69"/>
      <c r="P89" s="56"/>
    </row>
    <row r="90" spans="2:16" ht="21.75" hidden="1" thickBot="1">
      <c r="B90" s="52">
        <v>85</v>
      </c>
      <c r="C90" s="62" t="str">
        <f t="shared" si="5"/>
        <v>AA4</v>
      </c>
      <c r="D90" s="63">
        <v>39</v>
      </c>
      <c r="E90" s="68" t="s">
        <v>151</v>
      </c>
      <c r="F90" s="70"/>
      <c r="G90" s="64"/>
      <c r="H90" s="64" t="s">
        <v>316</v>
      </c>
      <c r="I90" s="66">
        <v>0</v>
      </c>
      <c r="J90" s="64"/>
      <c r="K90" s="35" t="e">
        <v>#N/A</v>
      </c>
      <c r="L90" s="66">
        <v>0</v>
      </c>
      <c r="M90" s="67">
        <f t="shared" si="4"/>
        <v>0</v>
      </c>
      <c r="N90" s="68" t="s">
        <v>151</v>
      </c>
      <c r="O90" s="69"/>
      <c r="P90" s="56"/>
    </row>
    <row r="91" spans="2:16" ht="21.75" hidden="1" thickBot="1">
      <c r="B91" s="43">
        <v>86</v>
      </c>
      <c r="C91" s="62" t="str">
        <f t="shared" si="5"/>
        <v>AB1</v>
      </c>
      <c r="D91" s="63">
        <v>39</v>
      </c>
      <c r="E91" s="68" t="s">
        <v>144</v>
      </c>
      <c r="F91" s="70"/>
      <c r="G91" s="64"/>
      <c r="H91" s="65" t="s">
        <v>253</v>
      </c>
      <c r="I91" s="66">
        <v>0</v>
      </c>
      <c r="J91" s="64"/>
      <c r="K91" s="35" t="e">
        <v>#N/A</v>
      </c>
      <c r="L91" s="66">
        <v>0</v>
      </c>
      <c r="M91" s="67">
        <f t="shared" si="4"/>
        <v>0</v>
      </c>
      <c r="N91" s="68" t="s">
        <v>144</v>
      </c>
      <c r="O91" s="69"/>
      <c r="P91" s="56"/>
    </row>
    <row r="92" spans="2:16" ht="21.75" hidden="1" thickBot="1">
      <c r="B92" s="52">
        <v>87</v>
      </c>
      <c r="C92" s="62" t="str">
        <f t="shared" si="5"/>
        <v>AB2</v>
      </c>
      <c r="D92" s="63">
        <v>39</v>
      </c>
      <c r="E92" s="68" t="s">
        <v>145</v>
      </c>
      <c r="F92" s="70"/>
      <c r="G92" s="64"/>
      <c r="H92" s="64" t="s">
        <v>317</v>
      </c>
      <c r="I92" s="66">
        <v>0</v>
      </c>
      <c r="J92" s="64"/>
      <c r="K92" s="35" t="e">
        <v>#N/A</v>
      </c>
      <c r="L92" s="66">
        <v>0</v>
      </c>
      <c r="M92" s="67">
        <f t="shared" si="4"/>
        <v>0</v>
      </c>
      <c r="N92" s="68" t="s">
        <v>145</v>
      </c>
      <c r="O92" s="69"/>
      <c r="P92" s="56"/>
    </row>
    <row r="93" spans="2:16" ht="21.75" hidden="1" thickBot="1">
      <c r="B93" s="52">
        <v>88</v>
      </c>
      <c r="C93" s="62" t="str">
        <f t="shared" si="5"/>
        <v>AB3</v>
      </c>
      <c r="D93" s="63">
        <v>39</v>
      </c>
      <c r="E93" s="68" t="s">
        <v>154</v>
      </c>
      <c r="F93" s="70"/>
      <c r="G93" s="64"/>
      <c r="H93" s="65" t="s">
        <v>253</v>
      </c>
      <c r="I93" s="66">
        <v>0</v>
      </c>
      <c r="J93" s="64"/>
      <c r="K93" s="35" t="e">
        <v>#N/A</v>
      </c>
      <c r="L93" s="66">
        <v>0</v>
      </c>
      <c r="M93" s="67">
        <f t="shared" si="4"/>
        <v>0</v>
      </c>
      <c r="N93" s="68" t="s">
        <v>154</v>
      </c>
      <c r="O93" s="69"/>
      <c r="P93" s="56"/>
    </row>
    <row r="94" spans="2:16" ht="21.75" hidden="1" thickBot="1">
      <c r="B94" s="43">
        <v>89</v>
      </c>
      <c r="C94" s="62" t="str">
        <f t="shared" si="5"/>
        <v>AB4</v>
      </c>
      <c r="D94" s="63">
        <v>39</v>
      </c>
      <c r="E94" s="68" t="s">
        <v>155</v>
      </c>
      <c r="F94" s="70"/>
      <c r="G94" s="64"/>
      <c r="H94" s="64" t="s">
        <v>318</v>
      </c>
      <c r="I94" s="66">
        <v>0</v>
      </c>
      <c r="J94" s="64"/>
      <c r="K94" s="35" t="e">
        <v>#N/A</v>
      </c>
      <c r="L94" s="66">
        <v>0</v>
      </c>
      <c r="M94" s="67">
        <f t="shared" si="4"/>
        <v>0</v>
      </c>
      <c r="N94" s="68" t="s">
        <v>155</v>
      </c>
      <c r="O94" s="69"/>
      <c r="P94" s="56"/>
    </row>
    <row r="95" spans="2:16" ht="21.75" hidden="1" thickBot="1">
      <c r="B95" s="52">
        <v>90</v>
      </c>
      <c r="C95" s="62" t="str">
        <f t="shared" si="5"/>
        <v>P3</v>
      </c>
      <c r="D95" s="63">
        <v>39</v>
      </c>
      <c r="E95" s="68" t="s">
        <v>222</v>
      </c>
      <c r="F95" s="70"/>
      <c r="G95" s="64"/>
      <c r="H95" s="65" t="s">
        <v>253</v>
      </c>
      <c r="I95" s="66">
        <v>0</v>
      </c>
      <c r="J95" s="64"/>
      <c r="K95" s="35" t="e">
        <v>#N/A</v>
      </c>
      <c r="L95" s="66">
        <v>0</v>
      </c>
      <c r="M95" s="67">
        <f t="shared" si="4"/>
        <v>0</v>
      </c>
      <c r="N95" s="68" t="s">
        <v>322</v>
      </c>
      <c r="O95" s="69"/>
      <c r="P95" s="56"/>
    </row>
    <row r="96" spans="2:16" ht="21.75" hidden="1" thickBot="1">
      <c r="B96" s="52">
        <v>91</v>
      </c>
      <c r="C96" s="62" t="str">
        <f t="shared" si="5"/>
        <v>O3</v>
      </c>
      <c r="D96" s="63">
        <v>39</v>
      </c>
      <c r="E96" s="68" t="s">
        <v>222</v>
      </c>
      <c r="F96" s="70"/>
      <c r="G96" s="64"/>
      <c r="H96" s="64" t="s">
        <v>319</v>
      </c>
      <c r="I96" s="66">
        <v>0</v>
      </c>
      <c r="J96" s="64"/>
      <c r="K96" s="35" t="e">
        <v>#N/A</v>
      </c>
      <c r="L96" s="66">
        <v>0</v>
      </c>
      <c r="M96" s="67">
        <f t="shared" si="4"/>
        <v>0</v>
      </c>
      <c r="N96" s="68" t="s">
        <v>323</v>
      </c>
      <c r="O96" s="69"/>
      <c r="P96" s="56"/>
    </row>
    <row r="97" spans="2:16" ht="21.75" hidden="1" thickBot="1">
      <c r="B97" s="43">
        <v>92</v>
      </c>
      <c r="C97" s="62" t="str">
        <f t="shared" si="5"/>
        <v>N3</v>
      </c>
      <c r="D97" s="63">
        <v>39</v>
      </c>
      <c r="E97" s="68" t="s">
        <v>222</v>
      </c>
      <c r="F97" s="70"/>
      <c r="G97" s="64"/>
      <c r="H97" s="65" t="s">
        <v>253</v>
      </c>
      <c r="I97" s="66">
        <v>0</v>
      </c>
      <c r="J97" s="64"/>
      <c r="K97" s="35" t="e">
        <v>#N/A</v>
      </c>
      <c r="L97" s="66">
        <v>0</v>
      </c>
      <c r="M97" s="67">
        <f t="shared" si="4"/>
        <v>0</v>
      </c>
      <c r="N97" s="68" t="s">
        <v>324</v>
      </c>
      <c r="O97" s="69"/>
      <c r="P97" s="56"/>
    </row>
    <row r="98" spans="2:16" ht="21.75" hidden="1" thickBot="1">
      <c r="B98" s="52">
        <v>93</v>
      </c>
      <c r="C98" s="62" t="str">
        <f t="shared" si="5"/>
        <v>M3</v>
      </c>
      <c r="D98" s="63">
        <v>39</v>
      </c>
      <c r="E98" s="68" t="s">
        <v>222</v>
      </c>
      <c r="F98" s="70"/>
      <c r="G98" s="64"/>
      <c r="H98" s="64" t="s">
        <v>320</v>
      </c>
      <c r="I98" s="66">
        <v>0</v>
      </c>
      <c r="J98" s="64"/>
      <c r="K98" s="35" t="e">
        <v>#N/A</v>
      </c>
      <c r="L98" s="66">
        <v>0</v>
      </c>
      <c r="M98" s="67">
        <f t="shared" si="4"/>
        <v>0</v>
      </c>
      <c r="N98" s="68" t="s">
        <v>325</v>
      </c>
      <c r="O98" s="69"/>
      <c r="P98" s="56"/>
    </row>
    <row r="99" spans="2:16" ht="21.75" hidden="1" thickBot="1">
      <c r="B99" s="52">
        <v>94</v>
      </c>
      <c r="C99" s="62" t="str">
        <f t="shared" si="5"/>
        <v>L3</v>
      </c>
      <c r="D99" s="63">
        <v>39</v>
      </c>
      <c r="E99" s="68" t="s">
        <v>222</v>
      </c>
      <c r="F99" s="70"/>
      <c r="G99" s="64"/>
      <c r="H99" s="65" t="s">
        <v>253</v>
      </c>
      <c r="I99" s="66">
        <v>0</v>
      </c>
      <c r="J99" s="64"/>
      <c r="K99" s="35" t="e">
        <v>#N/A</v>
      </c>
      <c r="L99" s="66">
        <v>0</v>
      </c>
      <c r="M99" s="67">
        <f t="shared" si="4"/>
        <v>0</v>
      </c>
      <c r="N99" s="68" t="s">
        <v>326</v>
      </c>
      <c r="O99" s="69"/>
      <c r="P99" s="56"/>
    </row>
    <row r="100" spans="2:16" ht="21" hidden="1">
      <c r="B100" s="43">
        <v>95</v>
      </c>
      <c r="C100" s="62" t="str">
        <f t="shared" si="5"/>
        <v>K3</v>
      </c>
      <c r="D100" s="63">
        <v>39</v>
      </c>
      <c r="E100" s="68" t="s">
        <v>222</v>
      </c>
      <c r="F100" s="70"/>
      <c r="G100" s="64"/>
      <c r="H100" s="64" t="s">
        <v>321</v>
      </c>
      <c r="I100" s="66">
        <v>0</v>
      </c>
      <c r="J100" s="64"/>
      <c r="K100" s="35" t="e">
        <v>#N/A</v>
      </c>
      <c r="L100" s="66">
        <v>0</v>
      </c>
      <c r="M100" s="67">
        <f t="shared" si="4"/>
        <v>0</v>
      </c>
      <c r="N100" s="68" t="s">
        <v>327</v>
      </c>
      <c r="O100" s="69"/>
      <c r="P100" s="56"/>
    </row>
    <row r="101" spans="3:14" ht="21" hidden="1">
      <c r="C101" s="71" t="str">
        <f t="shared" si="5"/>
        <v>J3</v>
      </c>
      <c r="E101" s="7" t="s">
        <v>222</v>
      </c>
      <c r="N101" s="7" t="s">
        <v>329</v>
      </c>
    </row>
    <row r="102" spans="2:16" ht="21" hidden="1">
      <c r="B102" s="61">
        <v>88</v>
      </c>
      <c r="C102" s="62" t="str">
        <f>N102</f>
        <v>I3</v>
      </c>
      <c r="D102" s="63">
        <v>40</v>
      </c>
      <c r="E102" s="68" t="s">
        <v>334</v>
      </c>
      <c r="F102" s="70"/>
      <c r="G102" s="64"/>
      <c r="H102" s="64" t="s">
        <v>328</v>
      </c>
      <c r="I102" s="66">
        <v>1</v>
      </c>
      <c r="J102" s="64"/>
      <c r="K102" s="65" t="s">
        <v>253</v>
      </c>
      <c r="L102" s="66">
        <v>1</v>
      </c>
      <c r="M102" s="67">
        <f>I102+L102</f>
        <v>2</v>
      </c>
      <c r="N102" s="68" t="s">
        <v>330</v>
      </c>
      <c r="O102" s="69"/>
      <c r="P102" s="56"/>
    </row>
    <row r="103" ht="21">
      <c r="B103" s="72"/>
    </row>
    <row r="104" spans="6:12" ht="21">
      <c r="F104"/>
      <c r="G104"/>
      <c r="H104"/>
      <c r="I104"/>
      <c r="J104"/>
      <c r="K104"/>
      <c r="L104" s="532" t="s">
        <v>1042</v>
      </c>
    </row>
    <row r="105" spans="6:14" ht="21">
      <c r="F105" s="529" t="s">
        <v>1043</v>
      </c>
      <c r="G105" s="527" t="s">
        <v>1046</v>
      </c>
      <c r="H105" s="530" t="s">
        <v>1044</v>
      </c>
      <c r="I105" s="530" t="s">
        <v>1047</v>
      </c>
      <c r="J105" s="528"/>
      <c r="K105" s="531"/>
      <c r="L105" s="529" t="str">
        <f>G105</f>
        <v>兄弟</v>
      </c>
      <c r="N105" s="7" t="s">
        <v>1048</v>
      </c>
    </row>
    <row r="106" spans="6:14" ht="21">
      <c r="F106" s="529" t="s">
        <v>880</v>
      </c>
      <c r="G106" s="527" t="s">
        <v>1051</v>
      </c>
      <c r="H106" s="530" t="s">
        <v>1044</v>
      </c>
      <c r="I106" s="530" t="s">
        <v>1052</v>
      </c>
      <c r="J106" s="528"/>
      <c r="K106" s="531"/>
      <c r="L106" s="530" t="str">
        <f>G106</f>
        <v>九龍塘</v>
      </c>
      <c r="M106" s="71" t="s">
        <v>1063</v>
      </c>
      <c r="N106" s="7" t="s">
        <v>1049</v>
      </c>
    </row>
    <row r="107" spans="6:14" ht="21">
      <c r="F107" s="529" t="s">
        <v>1045</v>
      </c>
      <c r="G107" s="530" t="s">
        <v>1064</v>
      </c>
      <c r="H107" s="530" t="s">
        <v>1044</v>
      </c>
      <c r="I107" s="530" t="s">
        <v>1065</v>
      </c>
      <c r="J107" s="528"/>
      <c r="K107" s="531"/>
      <c r="L107" s="530" t="s">
        <v>1065</v>
      </c>
      <c r="N107" s="7" t="s">
        <v>1050</v>
      </c>
    </row>
    <row r="108" spans="6:14" ht="21">
      <c r="F108" s="529" t="s">
        <v>1061</v>
      </c>
      <c r="G108" s="530" t="s">
        <v>1066</v>
      </c>
      <c r="H108" s="530" t="s">
        <v>1044</v>
      </c>
      <c r="I108" s="530" t="s">
        <v>1067</v>
      </c>
      <c r="J108" s="528"/>
      <c r="K108" s="531"/>
      <c r="L108" s="529" t="str">
        <f>I108</f>
        <v>豬扒關梓烽</v>
      </c>
      <c r="N108" s="7" t="s">
        <v>1062</v>
      </c>
    </row>
  </sheetData>
  <sheetProtection/>
  <printOptions horizontalCentered="1"/>
  <pageMargins left="0.25" right="0.25" top="0.75" bottom="0.75" header="0.3" footer="0.3"/>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B1:R47"/>
  <sheetViews>
    <sheetView zoomScale="70" zoomScaleNormal="70" zoomScalePageLayoutView="0" workbookViewId="0" topLeftCell="A1">
      <selection activeCell="A1" sqref="A1"/>
    </sheetView>
  </sheetViews>
  <sheetFormatPr defaultColWidth="9.00390625" defaultRowHeight="16.5"/>
  <cols>
    <col min="1" max="1" width="0.37109375" style="154" customWidth="1"/>
    <col min="2" max="2" width="18.625" style="154" customWidth="1"/>
    <col min="3" max="3" width="18.125" style="154" customWidth="1"/>
    <col min="4" max="4" width="18.625" style="154" customWidth="1"/>
    <col min="5" max="5" width="16.00390625" style="221" bestFit="1" customWidth="1"/>
    <col min="6" max="6" width="23.00390625" style="154" customWidth="1"/>
    <col min="7" max="8" width="16.00390625" style="154" bestFit="1" customWidth="1"/>
    <col min="9" max="9" width="12.50390625" style="154" customWidth="1"/>
    <col min="10" max="10" width="17.125" style="154" customWidth="1"/>
    <col min="11" max="11" width="10.375" style="154" customWidth="1"/>
    <col min="12" max="12" width="15.625" style="154" customWidth="1"/>
    <col min="13" max="16" width="9.00390625" style="154" customWidth="1"/>
    <col min="17" max="17" width="11.00390625" style="154" customWidth="1"/>
    <col min="18" max="16384" width="9.00390625" style="154" customWidth="1"/>
  </cols>
  <sheetData>
    <row r="1" spans="3:4" ht="15.75">
      <c r="C1" s="156" t="s">
        <v>681</v>
      </c>
      <c r="D1" s="215"/>
    </row>
    <row r="2" spans="3:4" ht="15.75">
      <c r="C2" s="156"/>
      <c r="D2" s="215"/>
    </row>
    <row r="3" spans="3:4" ht="15.75">
      <c r="C3" s="156" t="s">
        <v>682</v>
      </c>
      <c r="D3" s="215"/>
    </row>
    <row r="4" spans="3:4" ht="15.75">
      <c r="C4" s="156" t="s">
        <v>837</v>
      </c>
      <c r="D4" s="215"/>
    </row>
    <row r="5" spans="3:4" ht="15.75">
      <c r="C5" s="156" t="s">
        <v>684</v>
      </c>
      <c r="D5" s="215"/>
    </row>
    <row r="6" spans="3:4" ht="15.75" hidden="1">
      <c r="C6" s="156" t="s">
        <v>685</v>
      </c>
      <c r="D6" s="215"/>
    </row>
    <row r="7" spans="3:5" ht="15.75">
      <c r="C7" s="216" t="s">
        <v>33</v>
      </c>
      <c r="D7" s="217" t="s">
        <v>31</v>
      </c>
      <c r="E7" s="218"/>
    </row>
    <row r="8" spans="3:5" ht="15.75">
      <c r="C8" s="219" t="s">
        <v>158</v>
      </c>
      <c r="D8" s="220" t="s">
        <v>32</v>
      </c>
      <c r="E8" s="218"/>
    </row>
    <row r="9" spans="3:5" ht="15.75">
      <c r="C9" s="216" t="s">
        <v>159</v>
      </c>
      <c r="D9" s="220" t="s">
        <v>34</v>
      </c>
      <c r="E9" s="218"/>
    </row>
    <row r="10" spans="3:5" ht="15.75">
      <c r="C10" s="216" t="s">
        <v>35</v>
      </c>
      <c r="D10" s="220" t="s">
        <v>36</v>
      </c>
      <c r="E10" s="218"/>
    </row>
    <row r="11" spans="3:5" ht="15.75">
      <c r="C11" s="219" t="s">
        <v>160</v>
      </c>
      <c r="D11" s="219" t="s">
        <v>37</v>
      </c>
      <c r="E11" s="218"/>
    </row>
    <row r="12" spans="3:5" ht="15.75" hidden="1">
      <c r="C12" s="156" t="s">
        <v>686</v>
      </c>
      <c r="D12" s="219" t="s">
        <v>39</v>
      </c>
      <c r="E12" s="218"/>
    </row>
    <row r="13" spans="3:5" ht="15.75" hidden="1">
      <c r="C13" s="156" t="s">
        <v>687</v>
      </c>
      <c r="D13" s="219" t="s">
        <v>38</v>
      </c>
      <c r="E13" s="218"/>
    </row>
    <row r="14" spans="3:5" ht="15.75" hidden="1">
      <c r="C14" s="156" t="s">
        <v>688</v>
      </c>
      <c r="D14" s="219" t="s">
        <v>44</v>
      </c>
      <c r="E14" s="218"/>
    </row>
    <row r="15" spans="3:5" ht="15.75" hidden="1">
      <c r="C15" s="156" t="s">
        <v>689</v>
      </c>
      <c r="D15" s="219" t="s">
        <v>45</v>
      </c>
      <c r="E15" s="218"/>
    </row>
    <row r="16" ht="15.75">
      <c r="C16" s="156" t="s">
        <v>835</v>
      </c>
    </row>
    <row r="17" ht="15.75">
      <c r="C17" s="156" t="s">
        <v>836</v>
      </c>
    </row>
    <row r="18" ht="15.75">
      <c r="C18" s="156"/>
    </row>
    <row r="19" ht="15.75">
      <c r="C19" s="156" t="s">
        <v>690</v>
      </c>
    </row>
    <row r="20" spans="3:6" ht="15.75">
      <c r="C20" s="156"/>
      <c r="D20" s="221"/>
      <c r="F20" s="221"/>
    </row>
    <row r="21" spans="3:7" ht="15.75">
      <c r="C21" s="222"/>
      <c r="D21" s="223"/>
      <c r="E21" s="223"/>
      <c r="F21" s="223"/>
      <c r="G21" s="223"/>
    </row>
    <row r="22" spans="2:7" ht="15.75">
      <c r="B22" s="224" t="str">
        <f>'男甲賽程'!R6</f>
        <v>Alps</v>
      </c>
      <c r="C22" s="225" t="s">
        <v>234</v>
      </c>
      <c r="D22" s="223"/>
      <c r="E22" s="560"/>
      <c r="F22" s="223"/>
      <c r="G22" s="223"/>
    </row>
    <row r="23" spans="3:18" ht="16.5">
      <c r="C23" s="227" t="s">
        <v>166</v>
      </c>
      <c r="D23" s="228"/>
      <c r="E23" s="561" t="str">
        <f>B22</f>
        <v>Alps</v>
      </c>
      <c r="F23" s="223"/>
      <c r="G23" s="229"/>
      <c r="I23" s="555"/>
      <c r="J23" s="555"/>
      <c r="K23" s="555"/>
      <c r="L23" s="559"/>
      <c r="M23" s="555"/>
      <c r="N23" s="555"/>
      <c r="O23" s="555"/>
      <c r="P23" s="555"/>
      <c r="Q23" s="555"/>
      <c r="R23" s="555" t="s">
        <v>1072</v>
      </c>
    </row>
    <row r="24" spans="3:18" ht="16.5">
      <c r="C24" s="230"/>
      <c r="D24" s="231"/>
      <c r="E24" s="232"/>
      <c r="F24" s="223"/>
      <c r="G24" s="233"/>
      <c r="I24" s="556" t="s">
        <v>1073</v>
      </c>
      <c r="J24" s="557" t="str">
        <f>B22</f>
        <v>Alps</v>
      </c>
      <c r="K24" s="556" t="s">
        <v>734</v>
      </c>
      <c r="L24" s="557" t="str">
        <f>B25</f>
        <v>SCAA LM</v>
      </c>
      <c r="M24" s="556">
        <v>2</v>
      </c>
      <c r="N24" s="556">
        <v>42</v>
      </c>
      <c r="O24" s="556">
        <v>30</v>
      </c>
      <c r="P24" s="556">
        <v>0</v>
      </c>
      <c r="Q24" s="556" t="s">
        <v>1077</v>
      </c>
      <c r="R24" s="555" t="s">
        <v>1078</v>
      </c>
    </row>
    <row r="25" spans="2:18" ht="16.5">
      <c r="B25" s="224" t="str">
        <f>'男甲賽程'!R14</f>
        <v>SCAA LM</v>
      </c>
      <c r="C25" s="234" t="s">
        <v>145</v>
      </c>
      <c r="D25" s="235"/>
      <c r="E25" s="236"/>
      <c r="F25" s="223"/>
      <c r="G25" s="235"/>
      <c r="I25" s="556" t="s">
        <v>1074</v>
      </c>
      <c r="J25" s="558" t="str">
        <f>B29</f>
        <v>ALPS 999</v>
      </c>
      <c r="K25" s="556" t="s">
        <v>734</v>
      </c>
      <c r="L25" s="558" t="str">
        <f>B32</f>
        <v>2R</v>
      </c>
      <c r="M25" s="556">
        <v>2</v>
      </c>
      <c r="N25" s="556">
        <v>42</v>
      </c>
      <c r="O25" s="556">
        <v>32</v>
      </c>
      <c r="P25" s="556">
        <v>0</v>
      </c>
      <c r="Q25" s="556" t="s">
        <v>1079</v>
      </c>
      <c r="R25" s="555" t="s">
        <v>1078</v>
      </c>
    </row>
    <row r="26" spans="3:18" ht="16.5">
      <c r="C26" s="226"/>
      <c r="D26" s="237"/>
      <c r="E26" s="238"/>
      <c r="F26" s="237"/>
      <c r="G26" s="239"/>
      <c r="I26" s="556" t="s">
        <v>1075</v>
      </c>
      <c r="J26" s="557" t="str">
        <f>E23</f>
        <v>Alps</v>
      </c>
      <c r="K26" s="556" t="s">
        <v>734</v>
      </c>
      <c r="L26" s="558" t="str">
        <f>E31</f>
        <v>2R</v>
      </c>
      <c r="M26" s="556">
        <v>2</v>
      </c>
      <c r="N26" s="556">
        <v>42</v>
      </c>
      <c r="O26" s="556">
        <v>30</v>
      </c>
      <c r="P26" s="556">
        <v>0</v>
      </c>
      <c r="Q26" s="556" t="s">
        <v>1082</v>
      </c>
      <c r="R26" s="555" t="s">
        <v>1078</v>
      </c>
    </row>
    <row r="27" spans="3:18" ht="16.5">
      <c r="C27" s="223"/>
      <c r="D27" s="240"/>
      <c r="E27" s="227"/>
      <c r="F27" s="241" t="s">
        <v>168</v>
      </c>
      <c r="G27" s="552" t="str">
        <f>E23</f>
        <v>Alps</v>
      </c>
      <c r="I27" s="556" t="s">
        <v>1076</v>
      </c>
      <c r="J27" s="557" t="str">
        <f>E35</f>
        <v>SCAA LM</v>
      </c>
      <c r="K27" s="556" t="s">
        <v>734</v>
      </c>
      <c r="L27" s="558" t="str">
        <f>E42</f>
        <v>ALPS 999</v>
      </c>
      <c r="M27" s="556">
        <v>2</v>
      </c>
      <c r="N27" s="556">
        <v>42</v>
      </c>
      <c r="O27" s="556">
        <v>14</v>
      </c>
      <c r="P27" s="556">
        <v>0</v>
      </c>
      <c r="Q27" s="556" t="s">
        <v>1080</v>
      </c>
      <c r="R27" s="555" t="s">
        <v>1081</v>
      </c>
    </row>
    <row r="28" spans="3:8" ht="15.75">
      <c r="C28" s="222"/>
      <c r="D28" s="233"/>
      <c r="E28" s="238"/>
      <c r="F28" s="233" t="s">
        <v>56</v>
      </c>
      <c r="G28" s="235"/>
      <c r="H28" s="242"/>
    </row>
    <row r="29" spans="2:7" ht="15.75">
      <c r="B29" s="224" t="str">
        <f>'男甲賽程'!R7</f>
        <v>ALPS 999</v>
      </c>
      <c r="C29" s="225" t="s">
        <v>235</v>
      </c>
      <c r="D29" s="233"/>
      <c r="E29" s="238"/>
      <c r="F29" s="223"/>
      <c r="G29" s="233"/>
    </row>
    <row r="30" spans="3:7" ht="15.75">
      <c r="C30" s="227" t="s">
        <v>169</v>
      </c>
      <c r="D30" s="243"/>
      <c r="E30" s="562"/>
      <c r="F30" s="223"/>
      <c r="G30" s="233"/>
    </row>
    <row r="31" spans="3:7" ht="15.75">
      <c r="C31" s="244"/>
      <c r="D31" s="223"/>
      <c r="E31" s="561" t="str">
        <f>B32</f>
        <v>2R</v>
      </c>
      <c r="F31" s="223"/>
      <c r="G31" s="233"/>
    </row>
    <row r="32" spans="2:7" ht="15.75">
      <c r="B32" s="224" t="str">
        <f>'男甲賽程'!R13</f>
        <v>2R</v>
      </c>
      <c r="C32" s="234" t="s">
        <v>144</v>
      </c>
      <c r="D32" s="223"/>
      <c r="E32" s="560"/>
      <c r="F32" s="245"/>
      <c r="G32" s="233"/>
    </row>
    <row r="33" spans="3:10" ht="15.75">
      <c r="C33" s="226"/>
      <c r="D33" s="246"/>
      <c r="E33" s="246"/>
      <c r="G33" s="246"/>
      <c r="H33" s="221"/>
      <c r="I33" s="246"/>
      <c r="J33" s="246"/>
    </row>
    <row r="34" spans="3:7" ht="15.75">
      <c r="C34" s="221"/>
      <c r="D34" s="237"/>
      <c r="E34" s="563"/>
      <c r="F34" s="247"/>
      <c r="G34" s="338"/>
    </row>
    <row r="35" spans="5:7" ht="15.75">
      <c r="E35" s="561" t="str">
        <f>B25</f>
        <v>SCAA LM</v>
      </c>
      <c r="F35" s="249"/>
      <c r="G35" s="338"/>
    </row>
    <row r="36" spans="5:7" ht="15.75">
      <c r="E36" s="338"/>
      <c r="F36" s="249"/>
      <c r="G36" s="338"/>
    </row>
    <row r="37" spans="2:7" ht="15.75">
      <c r="B37" s="250" t="s">
        <v>40</v>
      </c>
      <c r="C37" s="251" t="s">
        <v>227</v>
      </c>
      <c r="E37" s="564"/>
      <c r="F37" s="253"/>
      <c r="G37" s="338"/>
    </row>
    <row r="38" spans="2:7" ht="15.75">
      <c r="B38" s="250" t="s">
        <v>41</v>
      </c>
      <c r="C38" s="251" t="s">
        <v>226</v>
      </c>
      <c r="E38" s="565"/>
      <c r="F38" s="255" t="s">
        <v>167</v>
      </c>
      <c r="G38" s="551" t="str">
        <f>E35</f>
        <v>SCAA LM</v>
      </c>
    </row>
    <row r="39" spans="2:7" ht="15.75">
      <c r="B39" s="250" t="s">
        <v>42</v>
      </c>
      <c r="C39" s="251" t="s">
        <v>229</v>
      </c>
      <c r="E39" s="564"/>
      <c r="F39" s="256" t="s">
        <v>19</v>
      </c>
      <c r="G39" s="257"/>
    </row>
    <row r="40" spans="2:7" ht="15.75">
      <c r="B40" s="250" t="s">
        <v>43</v>
      </c>
      <c r="C40" s="251" t="s">
        <v>228</v>
      </c>
      <c r="E40" s="564"/>
      <c r="F40" s="253"/>
      <c r="G40" s="248"/>
    </row>
    <row r="41" spans="5:7" ht="15.75">
      <c r="E41" s="564"/>
      <c r="F41" s="253"/>
      <c r="G41" s="248"/>
    </row>
    <row r="42" spans="5:7" ht="15.75">
      <c r="E42" s="561" t="str">
        <f>B29</f>
        <v>ALPS 999</v>
      </c>
      <c r="F42" s="258"/>
      <c r="G42" s="248"/>
    </row>
    <row r="43" ht="15.75">
      <c r="F43" s="259"/>
    </row>
    <row r="47" ht="15.75">
      <c r="G47" s="221"/>
    </row>
  </sheetData>
  <sheetProtection/>
  <printOptions/>
  <pageMargins left="0.35433070866141736" right="0.35433070866141736" top="0.7874015748031497" bottom="0.7874015748031497" header="0.5118110236220472" footer="0.511811023622047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U55"/>
  <sheetViews>
    <sheetView zoomScale="75" zoomScaleNormal="75" zoomScalePageLayoutView="0" workbookViewId="0" topLeftCell="H1">
      <selection activeCell="P76" sqref="P76"/>
    </sheetView>
  </sheetViews>
  <sheetFormatPr defaultColWidth="9.00390625" defaultRowHeight="16.5"/>
  <cols>
    <col min="1" max="1" width="0" style="157" hidden="1" customWidth="1"/>
    <col min="2" max="2" width="9.50390625" style="157" customWidth="1"/>
    <col min="3" max="3" width="7.875" style="157" customWidth="1"/>
    <col min="4" max="4" width="10.125" style="157" customWidth="1"/>
    <col min="5" max="5" width="15.625" style="157" customWidth="1"/>
    <col min="6" max="6" width="5.125" style="157" customWidth="1"/>
    <col min="7" max="7" width="15.875" style="157" customWidth="1"/>
    <col min="8" max="8" width="20.00390625" style="157" customWidth="1"/>
    <col min="9" max="9" width="3.125" style="157" customWidth="1"/>
    <col min="10" max="10" width="18.375" style="157" customWidth="1"/>
    <col min="11" max="14" width="9.00390625" style="160" customWidth="1"/>
    <col min="15" max="15" width="16.875" style="157" bestFit="1" customWidth="1"/>
    <col min="16" max="16" width="14.50390625" style="157" bestFit="1" customWidth="1"/>
    <col min="17" max="17" width="9.00390625" style="157" customWidth="1"/>
    <col min="18" max="18" width="14.625" style="157" bestFit="1" customWidth="1"/>
    <col min="19" max="16384" width="9.00390625" style="157" customWidth="1"/>
  </cols>
  <sheetData>
    <row r="1" spans="2:8" ht="23.25">
      <c r="B1" s="155" t="s">
        <v>156</v>
      </c>
      <c r="C1" s="158"/>
      <c r="D1" s="158"/>
      <c r="E1" s="159"/>
      <c r="G1" s="160"/>
      <c r="H1" s="161"/>
    </row>
    <row r="2" spans="2:8" ht="24">
      <c r="B2" s="161" t="s">
        <v>673</v>
      </c>
      <c r="C2" s="158"/>
      <c r="D2" s="158"/>
      <c r="E2" s="159"/>
      <c r="G2" s="160"/>
      <c r="H2" s="161"/>
    </row>
    <row r="3" spans="2:14" ht="18.75">
      <c r="B3" s="162"/>
      <c r="D3" s="163"/>
      <c r="E3" s="164"/>
      <c r="F3" s="164"/>
      <c r="G3" s="165"/>
      <c r="H3" s="595" t="s">
        <v>674</v>
      </c>
      <c r="I3" s="595"/>
      <c r="J3" s="595"/>
      <c r="K3" s="160" t="s">
        <v>675</v>
      </c>
      <c r="L3" s="160" t="s">
        <v>676</v>
      </c>
      <c r="M3" s="160" t="s">
        <v>676</v>
      </c>
      <c r="N3" s="160" t="s">
        <v>675</v>
      </c>
    </row>
    <row r="4" spans="1:14" ht="15.75">
      <c r="A4" s="166" t="s">
        <v>677</v>
      </c>
      <c r="B4" s="167" t="s">
        <v>125</v>
      </c>
      <c r="C4" s="167" t="s">
        <v>80</v>
      </c>
      <c r="D4" s="168" t="s">
        <v>79</v>
      </c>
      <c r="E4" s="167"/>
      <c r="F4" s="167" t="s">
        <v>126</v>
      </c>
      <c r="G4" s="167"/>
      <c r="H4" s="169" t="s">
        <v>127</v>
      </c>
      <c r="I4" s="170"/>
      <c r="J4" s="169" t="s">
        <v>128</v>
      </c>
      <c r="K4" s="167"/>
      <c r="L4" s="167"/>
      <c r="M4" s="167"/>
      <c r="N4" s="167"/>
    </row>
    <row r="5" spans="1:21" ht="16.5" customHeight="1" thickBot="1">
      <c r="A5" s="171" t="s">
        <v>129</v>
      </c>
      <c r="B5" s="167" t="s">
        <v>678</v>
      </c>
      <c r="C5" s="172" t="s">
        <v>679</v>
      </c>
      <c r="D5" s="173" t="s">
        <v>125</v>
      </c>
      <c r="E5" s="172"/>
      <c r="F5" s="172" t="s">
        <v>680</v>
      </c>
      <c r="G5" s="172"/>
      <c r="H5" s="174" t="s">
        <v>130</v>
      </c>
      <c r="I5" s="175"/>
      <c r="J5" s="174" t="s">
        <v>130</v>
      </c>
      <c r="K5" s="167"/>
      <c r="L5" s="167"/>
      <c r="M5" s="167"/>
      <c r="N5" s="167"/>
      <c r="Q5" s="176" t="s">
        <v>670</v>
      </c>
      <c r="R5" s="159" t="s">
        <v>671</v>
      </c>
      <c r="S5" s="159" t="s">
        <v>232</v>
      </c>
      <c r="T5" s="159" t="s">
        <v>233</v>
      </c>
      <c r="U5" s="159" t="s">
        <v>672</v>
      </c>
    </row>
    <row r="6" spans="1:21" ht="17.25" thickBot="1" thickTop="1">
      <c r="A6" s="177" t="e">
        <f>IF(#REF!&lt;&gt;#REF!,#REF!,"")</f>
        <v>#REF!</v>
      </c>
      <c r="B6" s="178">
        <v>1</v>
      </c>
      <c r="C6" s="179" t="s">
        <v>72</v>
      </c>
      <c r="D6" s="180">
        <v>1</v>
      </c>
      <c r="E6" s="181" t="s">
        <v>147</v>
      </c>
      <c r="F6" s="182" t="s">
        <v>114</v>
      </c>
      <c r="G6" s="183" t="s">
        <v>151</v>
      </c>
      <c r="H6" s="184" t="str">
        <f>VLOOKUP(E6,MD!$C$6:$K$102,3,FALSE)</f>
        <v>Alps</v>
      </c>
      <c r="I6" s="184" t="s">
        <v>114</v>
      </c>
      <c r="J6" s="184" t="str">
        <f>VLOOKUP(G6,MD!$C$6:$K$102,3,FALSE)</f>
        <v>KT</v>
      </c>
      <c r="K6" s="167">
        <v>2</v>
      </c>
      <c r="L6" s="167">
        <v>42</v>
      </c>
      <c r="M6" s="167">
        <v>19</v>
      </c>
      <c r="N6" s="167">
        <v>0</v>
      </c>
      <c r="O6" s="157" t="s">
        <v>1055</v>
      </c>
      <c r="Q6" s="170">
        <v>1</v>
      </c>
      <c r="R6" s="185" t="str">
        <f>H6</f>
        <v>Alps</v>
      </c>
      <c r="S6" s="185">
        <v>3</v>
      </c>
      <c r="T6" s="185">
        <v>0</v>
      </c>
      <c r="U6" s="185">
        <f>S6*3+T6*0</f>
        <v>9</v>
      </c>
    </row>
    <row r="7" spans="1:21" ht="17.25" thickBot="1" thickTop="1">
      <c r="A7" s="186" t="e">
        <f>IF(#REF!&lt;&gt;#REF!,#REF!,"")</f>
        <v>#REF!</v>
      </c>
      <c r="B7" s="187">
        <v>2</v>
      </c>
      <c r="C7" s="179" t="s">
        <v>72</v>
      </c>
      <c r="D7" s="180">
        <v>2</v>
      </c>
      <c r="E7" s="188" t="s">
        <v>148</v>
      </c>
      <c r="F7" s="182" t="s">
        <v>114</v>
      </c>
      <c r="G7" s="189" t="s">
        <v>150</v>
      </c>
      <c r="H7" s="184" t="str">
        <f>VLOOKUP(E7,MD!$C$6:$K$102,3,FALSE)</f>
        <v>ALPS SB</v>
      </c>
      <c r="I7" s="184" t="s">
        <v>114</v>
      </c>
      <c r="J7" s="184" t="str">
        <f>VLOOKUP(G7,MD!$C$6:$K$102,3,FALSE)</f>
        <v>ALPS 999</v>
      </c>
      <c r="K7" s="167">
        <v>0</v>
      </c>
      <c r="L7" s="167">
        <v>28</v>
      </c>
      <c r="M7" s="167">
        <v>42</v>
      </c>
      <c r="N7" s="167">
        <v>2</v>
      </c>
      <c r="O7" s="157" t="s">
        <v>1056</v>
      </c>
      <c r="Q7" s="170">
        <v>2</v>
      </c>
      <c r="R7" s="185" t="str">
        <f>J7</f>
        <v>ALPS 999</v>
      </c>
      <c r="S7" s="185">
        <v>2</v>
      </c>
      <c r="T7" s="185">
        <v>1</v>
      </c>
      <c r="U7" s="185">
        <f>S7*3+T7*0</f>
        <v>6</v>
      </c>
    </row>
    <row r="8" spans="1:21" ht="17.25" thickBot="1" thickTop="1">
      <c r="A8" s="186" t="e">
        <f>IF(#REF!&lt;&gt;#REF!,#REF!,"")</f>
        <v>#REF!</v>
      </c>
      <c r="B8" s="178">
        <v>3</v>
      </c>
      <c r="C8" s="179" t="s">
        <v>72</v>
      </c>
      <c r="D8" s="180">
        <v>3</v>
      </c>
      <c r="E8" s="188" t="s">
        <v>149</v>
      </c>
      <c r="F8" s="182" t="s">
        <v>114</v>
      </c>
      <c r="G8" s="189" t="s">
        <v>150</v>
      </c>
      <c r="H8" s="184" t="str">
        <f>VLOOKUP(E8,MD!$C$6:$K$102,3,FALSE)</f>
        <v>Alps</v>
      </c>
      <c r="I8" s="184" t="s">
        <v>114</v>
      </c>
      <c r="J8" s="184" t="str">
        <f>VLOOKUP(G8,MD!$C$6:$K$102,3,FALSE)</f>
        <v>ALPS 999</v>
      </c>
      <c r="K8" s="167">
        <v>2</v>
      </c>
      <c r="L8" s="167">
        <v>43</v>
      </c>
      <c r="M8" s="167">
        <v>32</v>
      </c>
      <c r="N8" s="167">
        <v>0</v>
      </c>
      <c r="O8" s="157" t="s">
        <v>1058</v>
      </c>
      <c r="Q8" s="170">
        <v>3</v>
      </c>
      <c r="R8" s="185" t="str">
        <f>H7</f>
        <v>ALPS SB</v>
      </c>
      <c r="S8" s="185">
        <v>1</v>
      </c>
      <c r="T8" s="185">
        <v>2</v>
      </c>
      <c r="U8" s="185">
        <f>S8*3+T8*0</f>
        <v>3</v>
      </c>
    </row>
    <row r="9" spans="1:21" ht="17.25" thickBot="1" thickTop="1">
      <c r="A9" s="186" t="e">
        <f>IF(#REF!&lt;&gt;#REF!,#REF!,"")</f>
        <v>#REF!</v>
      </c>
      <c r="B9" s="187">
        <v>4</v>
      </c>
      <c r="C9" s="179" t="s">
        <v>72</v>
      </c>
      <c r="D9" s="180">
        <v>4</v>
      </c>
      <c r="E9" s="188" t="s">
        <v>148</v>
      </c>
      <c r="F9" s="182" t="s">
        <v>114</v>
      </c>
      <c r="G9" s="189" t="s">
        <v>151</v>
      </c>
      <c r="H9" s="184" t="str">
        <f>VLOOKUP(E9,MD!$C$6:$K$102,3,FALSE)</f>
        <v>ALPS SB</v>
      </c>
      <c r="I9" s="184" t="s">
        <v>114</v>
      </c>
      <c r="J9" s="184" t="str">
        <f>VLOOKUP(G9,MD!$C$6:$K$102,3,FALSE)</f>
        <v>KT</v>
      </c>
      <c r="K9" s="167">
        <v>2</v>
      </c>
      <c r="L9" s="167">
        <v>49</v>
      </c>
      <c r="M9" s="167">
        <v>43</v>
      </c>
      <c r="N9" s="167">
        <v>1</v>
      </c>
      <c r="O9" s="157" t="s">
        <v>1059</v>
      </c>
      <c r="Q9" s="170">
        <v>4</v>
      </c>
      <c r="R9" s="185" t="str">
        <f>J9</f>
        <v>KT</v>
      </c>
      <c r="S9" s="185">
        <v>0</v>
      </c>
      <c r="T9" s="185">
        <v>3</v>
      </c>
      <c r="U9" s="185">
        <f>S9*3+T9*0</f>
        <v>0</v>
      </c>
    </row>
    <row r="10" spans="1:15" ht="17.25" thickBot="1" thickTop="1">
      <c r="A10" s="186" t="e">
        <f>IF(#REF!&lt;&gt;#REF!,#REF!,"")</f>
        <v>#REF!</v>
      </c>
      <c r="B10" s="178">
        <v>5</v>
      </c>
      <c r="C10" s="179" t="s">
        <v>72</v>
      </c>
      <c r="D10" s="180">
        <v>5</v>
      </c>
      <c r="E10" s="188" t="s">
        <v>150</v>
      </c>
      <c r="F10" s="182" t="s">
        <v>114</v>
      </c>
      <c r="G10" s="189" t="s">
        <v>151</v>
      </c>
      <c r="H10" s="184" t="str">
        <f>VLOOKUP(E10,MD!$C$6:$K$102,3,FALSE)</f>
        <v>ALPS 999</v>
      </c>
      <c r="I10" s="184" t="s">
        <v>114</v>
      </c>
      <c r="J10" s="184" t="str">
        <f>VLOOKUP(G10,MD!$C$6:$K$102,3,FALSE)</f>
        <v>KT</v>
      </c>
      <c r="K10" s="167">
        <v>2</v>
      </c>
      <c r="L10" s="167">
        <v>42</v>
      </c>
      <c r="M10" s="167">
        <v>0</v>
      </c>
      <c r="N10" s="167">
        <v>0</v>
      </c>
      <c r="O10" s="157" t="s">
        <v>1068</v>
      </c>
    </row>
    <row r="11" spans="1:17" ht="17.25" thickBot="1" thickTop="1">
      <c r="A11" s="186"/>
      <c r="B11" s="187">
        <v>6</v>
      </c>
      <c r="C11" s="190" t="s">
        <v>72</v>
      </c>
      <c r="D11" s="191">
        <v>6</v>
      </c>
      <c r="E11" s="192" t="s">
        <v>149</v>
      </c>
      <c r="F11" s="193" t="s">
        <v>114</v>
      </c>
      <c r="G11" s="194" t="s">
        <v>148</v>
      </c>
      <c r="H11" s="184" t="str">
        <f>VLOOKUP(E11,MD!$C$6:$K$102,3,FALSE)</f>
        <v>Alps</v>
      </c>
      <c r="I11" s="184" t="s">
        <v>114</v>
      </c>
      <c r="J11" s="184" t="str">
        <f>VLOOKUP(G11,MD!$C$6:$K$102,3,FALSE)</f>
        <v>ALPS SB</v>
      </c>
      <c r="K11" s="167">
        <v>2</v>
      </c>
      <c r="L11" s="167">
        <v>42</v>
      </c>
      <c r="M11" s="167">
        <v>27</v>
      </c>
      <c r="N11" s="167">
        <v>0</v>
      </c>
      <c r="O11" s="195" t="s">
        <v>1070</v>
      </c>
      <c r="P11" s="195"/>
      <c r="Q11" s="195"/>
    </row>
    <row r="12" spans="1:21" ht="17.25" thickBot="1" thickTop="1">
      <c r="A12" s="186"/>
      <c r="B12" s="178">
        <v>7</v>
      </c>
      <c r="C12" s="179" t="s">
        <v>57</v>
      </c>
      <c r="D12" s="196">
        <v>1</v>
      </c>
      <c r="E12" s="197" t="s">
        <v>152</v>
      </c>
      <c r="F12" s="198" t="s">
        <v>114</v>
      </c>
      <c r="G12" s="199" t="s">
        <v>155</v>
      </c>
      <c r="H12" s="184" t="str">
        <f>VLOOKUP(E12,MD!$C$6:$K$102,3,FALSE)</f>
        <v>SCAA LM</v>
      </c>
      <c r="I12" s="184" t="s">
        <v>114</v>
      </c>
      <c r="J12" s="184" t="str">
        <f>VLOOKUP(G12,MD!$C$6:$K$102,3,FALSE)</f>
        <v>SKTL</v>
      </c>
      <c r="K12" s="167">
        <v>2</v>
      </c>
      <c r="L12" s="167">
        <v>42</v>
      </c>
      <c r="M12" s="167">
        <v>26</v>
      </c>
      <c r="N12" s="167">
        <v>0</v>
      </c>
      <c r="O12" s="195" t="s">
        <v>1054</v>
      </c>
      <c r="P12" s="195"/>
      <c r="Q12" s="176" t="s">
        <v>670</v>
      </c>
      <c r="R12" s="159"/>
      <c r="S12" s="159" t="s">
        <v>232</v>
      </c>
      <c r="T12" s="159" t="s">
        <v>233</v>
      </c>
      <c r="U12" s="159" t="s">
        <v>672</v>
      </c>
    </row>
    <row r="13" spans="1:21" ht="17.25" thickBot="1" thickTop="1">
      <c r="A13" s="186"/>
      <c r="B13" s="187">
        <v>8</v>
      </c>
      <c r="C13" s="200" t="s">
        <v>57</v>
      </c>
      <c r="D13" s="201">
        <v>2</v>
      </c>
      <c r="E13" s="188" t="s">
        <v>153</v>
      </c>
      <c r="F13" s="182" t="s">
        <v>114</v>
      </c>
      <c r="G13" s="189" t="s">
        <v>154</v>
      </c>
      <c r="H13" s="184" t="str">
        <f>VLOOKUP(E13,MD!$C$6:$K$102,3,FALSE)</f>
        <v>2R</v>
      </c>
      <c r="I13" s="184" t="s">
        <v>114</v>
      </c>
      <c r="J13" s="184" t="str">
        <f>VLOOKUP(G13,MD!$C$6:$K$102,3,FALSE)</f>
        <v>Alps-MW</v>
      </c>
      <c r="K13" s="167">
        <v>2</v>
      </c>
      <c r="L13" s="167">
        <v>42</v>
      </c>
      <c r="M13" s="167">
        <v>0</v>
      </c>
      <c r="N13" s="167">
        <v>0</v>
      </c>
      <c r="O13" s="195" t="s">
        <v>1057</v>
      </c>
      <c r="P13" s="195"/>
      <c r="Q13" s="170">
        <v>1</v>
      </c>
      <c r="R13" s="185" t="str">
        <f>H15</f>
        <v>2R</v>
      </c>
      <c r="S13" s="185">
        <v>3</v>
      </c>
      <c r="T13" s="185">
        <v>0</v>
      </c>
      <c r="U13" s="185">
        <f>S13*3+T13*0</f>
        <v>9</v>
      </c>
    </row>
    <row r="14" spans="1:21" ht="17.25" thickBot="1" thickTop="1">
      <c r="A14" s="186"/>
      <c r="B14" s="178">
        <v>9</v>
      </c>
      <c r="C14" s="200" t="s">
        <v>57</v>
      </c>
      <c r="D14" s="201">
        <v>3</v>
      </c>
      <c r="E14" s="188" t="s">
        <v>152</v>
      </c>
      <c r="F14" s="182" t="s">
        <v>114</v>
      </c>
      <c r="G14" s="189" t="s">
        <v>154</v>
      </c>
      <c r="H14" s="184" t="str">
        <f>VLOOKUP(E14,MD!$C$6:$K$102,3,FALSE)</f>
        <v>SCAA LM</v>
      </c>
      <c r="I14" s="184" t="s">
        <v>114</v>
      </c>
      <c r="J14" s="184" t="str">
        <f>VLOOKUP(G14,MD!$C$6:$K$102,3,FALSE)</f>
        <v>Alps-MW</v>
      </c>
      <c r="K14" s="167">
        <v>2</v>
      </c>
      <c r="L14" s="167">
        <v>42</v>
      </c>
      <c r="M14" s="167">
        <v>0</v>
      </c>
      <c r="N14" s="167">
        <v>0</v>
      </c>
      <c r="O14" s="195" t="s">
        <v>1057</v>
      </c>
      <c r="P14" s="195"/>
      <c r="Q14" s="170">
        <v>2</v>
      </c>
      <c r="R14" s="185" t="str">
        <f>H12</f>
        <v>SCAA LM</v>
      </c>
      <c r="S14" s="185">
        <v>2</v>
      </c>
      <c r="T14" s="185">
        <v>1</v>
      </c>
      <c r="U14" s="185">
        <f>S14*3+T14*0</f>
        <v>6</v>
      </c>
    </row>
    <row r="15" spans="1:21" ht="17.25" thickBot="1" thickTop="1">
      <c r="A15" s="186"/>
      <c r="B15" s="187">
        <v>10</v>
      </c>
      <c r="C15" s="200" t="s">
        <v>57</v>
      </c>
      <c r="D15" s="201">
        <v>4</v>
      </c>
      <c r="E15" s="188" t="s">
        <v>153</v>
      </c>
      <c r="F15" s="182" t="s">
        <v>114</v>
      </c>
      <c r="G15" s="189" t="s">
        <v>155</v>
      </c>
      <c r="H15" s="184" t="str">
        <f>VLOOKUP(E15,MD!$C$6:$K$102,3,FALSE)</f>
        <v>2R</v>
      </c>
      <c r="I15" s="184" t="s">
        <v>114</v>
      </c>
      <c r="J15" s="184" t="str">
        <f>VLOOKUP(G15,MD!$C$6:$K$102,3,FALSE)</f>
        <v>SKTL</v>
      </c>
      <c r="K15" s="167">
        <v>2</v>
      </c>
      <c r="L15" s="167">
        <v>42</v>
      </c>
      <c r="M15" s="167">
        <v>24</v>
      </c>
      <c r="N15" s="167">
        <v>0</v>
      </c>
      <c r="O15" s="195" t="s">
        <v>1053</v>
      </c>
      <c r="P15" s="195"/>
      <c r="Q15" s="170">
        <v>3</v>
      </c>
      <c r="R15" s="185" t="str">
        <f>J12</f>
        <v>SKTL</v>
      </c>
      <c r="S15" s="185">
        <v>1</v>
      </c>
      <c r="T15" s="185">
        <v>2</v>
      </c>
      <c r="U15" s="185">
        <f>S15*3+T15*0</f>
        <v>3</v>
      </c>
    </row>
    <row r="16" spans="1:21" ht="17.25" thickBot="1" thickTop="1">
      <c r="A16" s="186"/>
      <c r="B16" s="178">
        <v>11</v>
      </c>
      <c r="C16" s="200" t="s">
        <v>57</v>
      </c>
      <c r="D16" s="201">
        <v>5</v>
      </c>
      <c r="E16" s="188" t="s">
        <v>154</v>
      </c>
      <c r="F16" s="182" t="s">
        <v>114</v>
      </c>
      <c r="G16" s="189" t="s">
        <v>155</v>
      </c>
      <c r="H16" s="184" t="str">
        <f>VLOOKUP(E16,MD!$C$6:$K$102,3,FALSE)</f>
        <v>Alps-MW</v>
      </c>
      <c r="I16" s="184" t="s">
        <v>114</v>
      </c>
      <c r="J16" s="184" t="str">
        <f>VLOOKUP(G16,MD!$C$6:$K$102,3,FALSE)</f>
        <v>SKTL</v>
      </c>
      <c r="K16" s="167">
        <v>0</v>
      </c>
      <c r="L16" s="167">
        <v>13</v>
      </c>
      <c r="M16" s="167">
        <v>42</v>
      </c>
      <c r="N16" s="167">
        <v>2</v>
      </c>
      <c r="O16" s="195" t="s">
        <v>1069</v>
      </c>
      <c r="P16" s="195"/>
      <c r="Q16" s="170">
        <v>4</v>
      </c>
      <c r="R16" s="185" t="str">
        <f>J13</f>
        <v>Alps-MW</v>
      </c>
      <c r="S16" s="185">
        <v>0</v>
      </c>
      <c r="T16" s="185">
        <v>3</v>
      </c>
      <c r="U16" s="185">
        <f>S16*3+T16*0</f>
        <v>0</v>
      </c>
    </row>
    <row r="17" spans="1:17" ht="16.5" thickTop="1">
      <c r="A17" s="186"/>
      <c r="B17" s="187">
        <v>12</v>
      </c>
      <c r="C17" s="190" t="s">
        <v>57</v>
      </c>
      <c r="D17" s="191">
        <v>6</v>
      </c>
      <c r="E17" s="192" t="s">
        <v>152</v>
      </c>
      <c r="F17" s="193" t="s">
        <v>114</v>
      </c>
      <c r="G17" s="194" t="s">
        <v>153</v>
      </c>
      <c r="H17" s="202" t="str">
        <f>VLOOKUP(E17,MD!$C$6:$K$102,3,FALSE)</f>
        <v>SCAA LM</v>
      </c>
      <c r="I17" s="202" t="s">
        <v>112</v>
      </c>
      <c r="J17" s="202" t="str">
        <f>VLOOKUP(G17,MD!$C$6:$K$102,3,FALSE)</f>
        <v>2R</v>
      </c>
      <c r="K17" s="203">
        <v>0</v>
      </c>
      <c r="L17" s="203">
        <v>31</v>
      </c>
      <c r="M17" s="203">
        <v>45</v>
      </c>
      <c r="N17" s="203">
        <v>2</v>
      </c>
      <c r="O17" s="195" t="s">
        <v>1071</v>
      </c>
      <c r="P17" s="195"/>
      <c r="Q17" s="195"/>
    </row>
    <row r="18" spans="1:17" ht="15.75" hidden="1">
      <c r="A18" s="186"/>
      <c r="B18" s="178">
        <v>13</v>
      </c>
      <c r="C18" s="204" t="s">
        <v>22</v>
      </c>
      <c r="D18" s="180">
        <v>1</v>
      </c>
      <c r="E18" s="197" t="s">
        <v>131</v>
      </c>
      <c r="F18" s="198" t="s">
        <v>114</v>
      </c>
      <c r="G18" s="199" t="s">
        <v>137</v>
      </c>
      <c r="H18" s="205" t="e">
        <f>VLOOKUP(E18,MD!$C$6:$K$54,3,FALSE)</f>
        <v>#N/A</v>
      </c>
      <c r="I18" s="205" t="s">
        <v>114</v>
      </c>
      <c r="J18" s="205" t="e">
        <f>VLOOKUP(G18,MD!$C$6:$K$54,3,FALSE)</f>
        <v>#N/A</v>
      </c>
      <c r="K18" s="167"/>
      <c r="L18" s="167"/>
      <c r="M18" s="167"/>
      <c r="N18" s="167"/>
      <c r="O18" s="195"/>
      <c r="P18" s="195"/>
      <c r="Q18" s="195"/>
    </row>
    <row r="19" spans="1:17" ht="16.5" hidden="1" thickTop="1">
      <c r="A19" s="186" t="e">
        <f>IF(#REF!&lt;&gt;#REF!,#REF!,"")</f>
        <v>#REF!</v>
      </c>
      <c r="B19" s="187">
        <v>14</v>
      </c>
      <c r="C19" s="200" t="s">
        <v>22</v>
      </c>
      <c r="D19" s="180">
        <v>2</v>
      </c>
      <c r="E19" s="188" t="s">
        <v>132</v>
      </c>
      <c r="F19" s="182" t="s">
        <v>114</v>
      </c>
      <c r="G19" s="189" t="s">
        <v>138</v>
      </c>
      <c r="H19" s="184" t="e">
        <f>VLOOKUP(E19,MD!$C$6:$K$54,3,FALSE)</f>
        <v>#N/A</v>
      </c>
      <c r="I19" s="184" t="s">
        <v>114</v>
      </c>
      <c r="J19" s="184" t="e">
        <f>VLOOKUP(G19,MD!$C$6:$K$54,3,FALSE)</f>
        <v>#N/A</v>
      </c>
      <c r="K19" s="167"/>
      <c r="L19" s="167"/>
      <c r="M19" s="167"/>
      <c r="N19" s="167"/>
      <c r="O19" s="195"/>
      <c r="P19" s="195"/>
      <c r="Q19" s="195"/>
    </row>
    <row r="20" spans="1:17" ht="16.5" hidden="1" thickTop="1">
      <c r="A20" s="186" t="e">
        <f>IF(#REF!&lt;&gt;#REF!,#REF!,"")</f>
        <v>#REF!</v>
      </c>
      <c r="B20" s="178">
        <v>15</v>
      </c>
      <c r="C20" s="200" t="s">
        <v>22</v>
      </c>
      <c r="D20" s="180">
        <v>3</v>
      </c>
      <c r="E20" s="188" t="s">
        <v>131</v>
      </c>
      <c r="F20" s="182" t="s">
        <v>114</v>
      </c>
      <c r="G20" s="189" t="s">
        <v>138</v>
      </c>
      <c r="H20" s="184" t="e">
        <f>VLOOKUP(E20,MD!$C$6:$K$54,3,FALSE)</f>
        <v>#N/A</v>
      </c>
      <c r="I20" s="184" t="s">
        <v>114</v>
      </c>
      <c r="J20" s="184" t="e">
        <f>VLOOKUP(G20,MD!$C$6:$K$54,3,FALSE)</f>
        <v>#N/A</v>
      </c>
      <c r="K20" s="167"/>
      <c r="L20" s="167"/>
      <c r="M20" s="167"/>
      <c r="N20" s="167"/>
      <c r="O20" s="195"/>
      <c r="P20" s="195"/>
      <c r="Q20" s="195"/>
    </row>
    <row r="21" spans="1:17" ht="16.5" hidden="1" thickTop="1">
      <c r="A21" s="186" t="e">
        <f>IF(#REF!&lt;&gt;#REF!,#REF!,"")</f>
        <v>#REF!</v>
      </c>
      <c r="B21" s="187">
        <v>16</v>
      </c>
      <c r="C21" s="200" t="s">
        <v>22</v>
      </c>
      <c r="D21" s="180">
        <v>4</v>
      </c>
      <c r="E21" s="188" t="s">
        <v>132</v>
      </c>
      <c r="F21" s="182" t="s">
        <v>114</v>
      </c>
      <c r="G21" s="189" t="s">
        <v>137</v>
      </c>
      <c r="H21" s="184" t="e">
        <f>VLOOKUP(E21,MD!$C$6:$K$54,3,FALSE)</f>
        <v>#N/A</v>
      </c>
      <c r="I21" s="184" t="s">
        <v>114</v>
      </c>
      <c r="J21" s="184" t="e">
        <f>VLOOKUP(G21,MD!$C$6:$K$54,3,FALSE)</f>
        <v>#N/A</v>
      </c>
      <c r="K21" s="167"/>
      <c r="L21" s="167"/>
      <c r="M21" s="167"/>
      <c r="N21" s="167"/>
      <c r="O21" s="195"/>
      <c r="P21" s="195"/>
      <c r="Q21" s="195"/>
    </row>
    <row r="22" spans="1:17" ht="16.5" hidden="1" thickTop="1">
      <c r="A22" s="186" t="e">
        <f>IF(#REF!&lt;&gt;#REF!,#REF!,"")</f>
        <v>#REF!</v>
      </c>
      <c r="B22" s="178">
        <v>17</v>
      </c>
      <c r="C22" s="200" t="s">
        <v>22</v>
      </c>
      <c r="D22" s="180">
        <v>5</v>
      </c>
      <c r="E22" s="188" t="s">
        <v>133</v>
      </c>
      <c r="F22" s="182" t="s">
        <v>114</v>
      </c>
      <c r="G22" s="189" t="s">
        <v>137</v>
      </c>
      <c r="H22" s="184" t="e">
        <f>VLOOKUP(E22,MD!$C$6:$K$54,3,FALSE)</f>
        <v>#N/A</v>
      </c>
      <c r="I22" s="184" t="s">
        <v>114</v>
      </c>
      <c r="J22" s="184" t="e">
        <f>VLOOKUP(G22,MD!$C$6:$K$54,3,FALSE)</f>
        <v>#N/A</v>
      </c>
      <c r="K22" s="167"/>
      <c r="L22" s="167"/>
      <c r="M22" s="167"/>
      <c r="N22" s="167"/>
      <c r="O22" s="195"/>
      <c r="P22" s="195"/>
      <c r="Q22" s="195"/>
    </row>
    <row r="23" spans="1:17" ht="16.5" hidden="1" thickTop="1">
      <c r="A23" s="186" t="e">
        <f>IF(#REF!&lt;&gt;#REF!,#REF!,"")</f>
        <v>#REF!</v>
      </c>
      <c r="B23" s="187">
        <v>18</v>
      </c>
      <c r="C23" s="190" t="s">
        <v>22</v>
      </c>
      <c r="D23" s="191">
        <v>6</v>
      </c>
      <c r="E23" s="192" t="s">
        <v>131</v>
      </c>
      <c r="F23" s="193" t="s">
        <v>114</v>
      </c>
      <c r="G23" s="194" t="s">
        <v>139</v>
      </c>
      <c r="H23" s="184" t="e">
        <f>VLOOKUP(E23,MD!$C$6:$K$54,3,FALSE)</f>
        <v>#N/A</v>
      </c>
      <c r="I23" s="184" t="s">
        <v>114</v>
      </c>
      <c r="J23" s="184" t="e">
        <f>VLOOKUP(G23,MD!$C$6:$K$54,3,FALSE)</f>
        <v>#N/A</v>
      </c>
      <c r="K23" s="167"/>
      <c r="L23" s="167"/>
      <c r="M23" s="167"/>
      <c r="N23" s="167"/>
      <c r="O23" s="195"/>
      <c r="P23" s="195"/>
      <c r="Q23" s="195"/>
    </row>
    <row r="24" spans="1:17" ht="16.5" hidden="1" thickTop="1">
      <c r="A24" s="186" t="e">
        <f>IF(#REF!&lt;&gt;#REF!,#REF!,"")</f>
        <v>#REF!</v>
      </c>
      <c r="B24" s="178">
        <v>19</v>
      </c>
      <c r="C24" s="179" t="s">
        <v>26</v>
      </c>
      <c r="D24" s="180">
        <v>1</v>
      </c>
      <c r="E24" s="197" t="s">
        <v>134</v>
      </c>
      <c r="F24" s="182" t="s">
        <v>114</v>
      </c>
      <c r="G24" s="199" t="s">
        <v>140</v>
      </c>
      <c r="H24" s="184" t="e">
        <f>VLOOKUP(E24,MD!$C$6:$K$54,3,FALSE)</f>
        <v>#N/A</v>
      </c>
      <c r="I24" s="184" t="s">
        <v>114</v>
      </c>
      <c r="J24" s="184" t="e">
        <f>VLOOKUP(G24,MD!$C$6:$K$54,3,FALSE)</f>
        <v>#N/A</v>
      </c>
      <c r="K24" s="167"/>
      <c r="L24" s="167"/>
      <c r="M24" s="167"/>
      <c r="N24" s="167"/>
      <c r="O24" s="195"/>
      <c r="P24" s="195"/>
      <c r="Q24" s="195"/>
    </row>
    <row r="25" spans="1:17" ht="16.5" hidden="1" thickTop="1">
      <c r="A25" s="186" t="e">
        <f>IF(#REF!&lt;&gt;#REF!,#REF!,"")</f>
        <v>#REF!</v>
      </c>
      <c r="B25" s="187">
        <v>20</v>
      </c>
      <c r="C25" s="179" t="s">
        <v>26</v>
      </c>
      <c r="D25" s="180">
        <v>2</v>
      </c>
      <c r="E25" s="188" t="s">
        <v>135</v>
      </c>
      <c r="F25" s="182" t="s">
        <v>114</v>
      </c>
      <c r="G25" s="189" t="s">
        <v>141</v>
      </c>
      <c r="H25" s="184" t="e">
        <f>VLOOKUP(E25,MD!$C$6:$K$54,3,FALSE)</f>
        <v>#N/A</v>
      </c>
      <c r="I25" s="184" t="s">
        <v>114</v>
      </c>
      <c r="J25" s="184" t="e">
        <f>VLOOKUP(G25,MD!$C$6:$K$54,3,FALSE)</f>
        <v>#N/A</v>
      </c>
      <c r="K25" s="167"/>
      <c r="L25" s="167"/>
      <c r="M25" s="167"/>
      <c r="N25" s="167"/>
      <c r="O25" s="195"/>
      <c r="P25" s="195"/>
      <c r="Q25" s="195"/>
    </row>
    <row r="26" spans="1:17" ht="16.5" hidden="1" thickTop="1">
      <c r="A26" s="186" t="e">
        <f>IF(#REF!&lt;&gt;#REF!,#REF!,"")</f>
        <v>#REF!</v>
      </c>
      <c r="B26" s="178">
        <v>21</v>
      </c>
      <c r="C26" s="179" t="s">
        <v>26</v>
      </c>
      <c r="D26" s="180">
        <v>3</v>
      </c>
      <c r="E26" s="188" t="s">
        <v>134</v>
      </c>
      <c r="F26" s="182" t="s">
        <v>114</v>
      </c>
      <c r="G26" s="189" t="s">
        <v>141</v>
      </c>
      <c r="H26" s="184" t="e">
        <f>VLOOKUP(E26,MD!$C$6:$K$54,3,FALSE)</f>
        <v>#N/A</v>
      </c>
      <c r="I26" s="184" t="s">
        <v>114</v>
      </c>
      <c r="J26" s="184" t="e">
        <f>VLOOKUP(G26,MD!$C$6:$K$54,3,FALSE)</f>
        <v>#N/A</v>
      </c>
      <c r="K26" s="167"/>
      <c r="L26" s="167"/>
      <c r="M26" s="167"/>
      <c r="N26" s="167"/>
      <c r="O26" s="195"/>
      <c r="P26" s="195"/>
      <c r="Q26" s="195"/>
    </row>
    <row r="27" spans="1:17" ht="16.5" hidden="1" thickTop="1">
      <c r="A27" s="186" t="e">
        <f>IF(#REF!&lt;&gt;#REF!,#REF!,"")</f>
        <v>#REF!</v>
      </c>
      <c r="B27" s="187">
        <v>22</v>
      </c>
      <c r="C27" s="179" t="s">
        <v>26</v>
      </c>
      <c r="D27" s="180">
        <v>4</v>
      </c>
      <c r="E27" s="188" t="s">
        <v>135</v>
      </c>
      <c r="F27" s="182" t="s">
        <v>114</v>
      </c>
      <c r="G27" s="189" t="s">
        <v>140</v>
      </c>
      <c r="H27" s="184" t="e">
        <f>VLOOKUP(E27,MD!$C$6:$K$54,3,FALSE)</f>
        <v>#N/A</v>
      </c>
      <c r="I27" s="184" t="s">
        <v>114</v>
      </c>
      <c r="J27" s="184" t="e">
        <f>VLOOKUP(G27,MD!$C$6:$K$54,3,FALSE)</f>
        <v>#N/A</v>
      </c>
      <c r="K27" s="167"/>
      <c r="L27" s="167"/>
      <c r="M27" s="167"/>
      <c r="N27" s="167"/>
      <c r="O27" s="195"/>
      <c r="P27" s="195"/>
      <c r="Q27" s="195"/>
    </row>
    <row r="28" spans="1:17" ht="16.5" hidden="1" thickTop="1">
      <c r="A28" s="186" t="e">
        <f>IF(#REF!&lt;&gt;#REF!,#REF!,"")</f>
        <v>#REF!</v>
      </c>
      <c r="B28" s="178">
        <v>23</v>
      </c>
      <c r="C28" s="179" t="s">
        <v>26</v>
      </c>
      <c r="D28" s="180">
        <v>5</v>
      </c>
      <c r="E28" s="188" t="s">
        <v>136</v>
      </c>
      <c r="F28" s="182" t="s">
        <v>114</v>
      </c>
      <c r="G28" s="189" t="s">
        <v>140</v>
      </c>
      <c r="H28" s="184" t="e">
        <f>VLOOKUP(E28,MD!$C$6:$K$54,3,FALSE)</f>
        <v>#N/A</v>
      </c>
      <c r="I28" s="184" t="s">
        <v>114</v>
      </c>
      <c r="J28" s="184" t="e">
        <f>VLOOKUP(G28,MD!$C$6:$K$54,3,FALSE)</f>
        <v>#N/A</v>
      </c>
      <c r="K28" s="167"/>
      <c r="L28" s="167"/>
      <c r="M28" s="167"/>
      <c r="N28" s="167"/>
      <c r="O28" s="195"/>
      <c r="P28" s="195"/>
      <c r="Q28" s="195"/>
    </row>
    <row r="29" spans="1:17" ht="16.5" hidden="1" thickTop="1">
      <c r="A29" s="186" t="e">
        <f>IF(#REF!&lt;&gt;#REF!,#REF!,"")</f>
        <v>#REF!</v>
      </c>
      <c r="B29" s="187">
        <v>24</v>
      </c>
      <c r="C29" s="179" t="s">
        <v>26</v>
      </c>
      <c r="D29" s="191">
        <v>6</v>
      </c>
      <c r="E29" s="192" t="s">
        <v>134</v>
      </c>
      <c r="F29" s="193" t="s">
        <v>114</v>
      </c>
      <c r="G29" s="194" t="s">
        <v>142</v>
      </c>
      <c r="H29" s="184" t="e">
        <f>VLOOKUP(E29,MD!$C$6:$K$54,3,FALSE)</f>
        <v>#N/A</v>
      </c>
      <c r="I29" s="184" t="s">
        <v>114</v>
      </c>
      <c r="J29" s="184" t="e">
        <f>VLOOKUP(G29,MD!$C$6:$K$54,3,FALSE)</f>
        <v>#N/A</v>
      </c>
      <c r="K29" s="167"/>
      <c r="L29" s="167"/>
      <c r="M29" s="167"/>
      <c r="N29" s="167"/>
      <c r="O29" s="195"/>
      <c r="P29" s="195"/>
      <c r="Q29" s="195"/>
    </row>
    <row r="30" spans="1:17" ht="16.5" hidden="1" thickTop="1">
      <c r="A30" s="186" t="e">
        <f>IF(#REF!&lt;&gt;#REF!,#REF!,"")</f>
        <v>#REF!</v>
      </c>
      <c r="B30" s="178">
        <v>25</v>
      </c>
      <c r="C30" s="206" t="s">
        <v>74</v>
      </c>
      <c r="D30" s="180">
        <v>1</v>
      </c>
      <c r="E30" s="207" t="s">
        <v>70</v>
      </c>
      <c r="F30" s="182" t="s">
        <v>114</v>
      </c>
      <c r="G30" s="208" t="s">
        <v>119</v>
      </c>
      <c r="H30" s="184" t="str">
        <f>VLOOKUP(E30,MD!$C$6:$K$54,3,FALSE)</f>
        <v>Alps JZ</v>
      </c>
      <c r="I30" s="184" t="s">
        <v>114</v>
      </c>
      <c r="J30" s="184" t="str">
        <f>VLOOKUP(G30,MD!$C$6:$K$54,3,FALSE)</f>
        <v>下一隊</v>
      </c>
      <c r="K30" s="167"/>
      <c r="L30" s="167"/>
      <c r="M30" s="167"/>
      <c r="N30" s="167"/>
      <c r="O30" s="195"/>
      <c r="P30" s="195"/>
      <c r="Q30" s="195"/>
    </row>
    <row r="31" spans="1:17" ht="16.5" hidden="1" thickTop="1">
      <c r="A31" s="186" t="e">
        <f>IF(#REF!&lt;&gt;#REF!,#REF!,"")</f>
        <v>#REF!</v>
      </c>
      <c r="B31" s="187">
        <v>26</v>
      </c>
      <c r="C31" s="200" t="s">
        <v>74</v>
      </c>
      <c r="D31" s="180">
        <v>2</v>
      </c>
      <c r="E31" s="207" t="s">
        <v>120</v>
      </c>
      <c r="F31" s="182" t="s">
        <v>114</v>
      </c>
      <c r="G31" s="208" t="s">
        <v>121</v>
      </c>
      <c r="H31" s="184" t="str">
        <f>VLOOKUP(E31,MD!$C$6:$K$54,3,FALSE)</f>
        <v>RCDC</v>
      </c>
      <c r="I31" s="184" t="s">
        <v>114</v>
      </c>
      <c r="J31" s="184" t="str">
        <f>VLOOKUP(G31,MD!$C$6:$K$54,3,FALSE)</f>
        <v>C &amp; K</v>
      </c>
      <c r="K31" s="167"/>
      <c r="L31" s="167"/>
      <c r="M31" s="167"/>
      <c r="N31" s="167"/>
      <c r="O31" s="195"/>
      <c r="P31" s="195"/>
      <c r="Q31" s="195"/>
    </row>
    <row r="32" spans="1:17" ht="16.5" hidden="1" thickTop="1">
      <c r="A32" s="186" t="e">
        <f>IF(#REF!&lt;&gt;#REF!,#REF!,"")</f>
        <v>#REF!</v>
      </c>
      <c r="B32" s="178">
        <v>27</v>
      </c>
      <c r="C32" s="200" t="s">
        <v>74</v>
      </c>
      <c r="D32" s="180">
        <v>3</v>
      </c>
      <c r="E32" s="207" t="s">
        <v>70</v>
      </c>
      <c r="F32" s="182" t="s">
        <v>114</v>
      </c>
      <c r="G32" s="208" t="s">
        <v>121</v>
      </c>
      <c r="H32" s="184" t="str">
        <f>VLOOKUP(E32,MD!$C$6:$K$54,3,FALSE)</f>
        <v>Alps JZ</v>
      </c>
      <c r="I32" s="184" t="s">
        <v>114</v>
      </c>
      <c r="J32" s="184" t="str">
        <f>VLOOKUP(G32,MD!$C$6:$K$54,3,FALSE)</f>
        <v>C &amp; K</v>
      </c>
      <c r="K32" s="167"/>
      <c r="L32" s="167"/>
      <c r="M32" s="167"/>
      <c r="N32" s="167"/>
      <c r="O32" s="195"/>
      <c r="P32" s="195"/>
      <c r="Q32" s="195"/>
    </row>
    <row r="33" spans="1:17" ht="16.5" hidden="1" thickTop="1">
      <c r="A33" s="186" t="e">
        <f>IF(#REF!&lt;&gt;#REF!,#REF!,"")</f>
        <v>#REF!</v>
      </c>
      <c r="B33" s="187">
        <v>28</v>
      </c>
      <c r="C33" s="200" t="s">
        <v>74</v>
      </c>
      <c r="D33" s="180">
        <v>4</v>
      </c>
      <c r="E33" s="207" t="s">
        <v>120</v>
      </c>
      <c r="F33" s="182" t="s">
        <v>114</v>
      </c>
      <c r="G33" s="208" t="s">
        <v>119</v>
      </c>
      <c r="H33" s="184" t="str">
        <f>VLOOKUP(E33,MD!$C$6:$K$54,3,FALSE)</f>
        <v>RCDC</v>
      </c>
      <c r="I33" s="202" t="s">
        <v>114</v>
      </c>
      <c r="J33" s="184" t="str">
        <f>VLOOKUP(G33,MD!$C$6:$K$54,3,FALSE)</f>
        <v>下一隊</v>
      </c>
      <c r="K33" s="167"/>
      <c r="L33" s="167"/>
      <c r="M33" s="167"/>
      <c r="N33" s="167"/>
      <c r="O33" s="195"/>
      <c r="P33" s="195"/>
      <c r="Q33" s="195"/>
    </row>
    <row r="34" spans="1:17" ht="16.5" hidden="1" thickTop="1">
      <c r="A34" s="186" t="e">
        <f>IF(#REF!&lt;&gt;#REF!,#REF!,"")</f>
        <v>#REF!</v>
      </c>
      <c r="B34" s="178">
        <v>29</v>
      </c>
      <c r="C34" s="200" t="s">
        <v>74</v>
      </c>
      <c r="D34" s="180">
        <v>5</v>
      </c>
      <c r="E34" s="207" t="s">
        <v>121</v>
      </c>
      <c r="F34" s="182" t="s">
        <v>114</v>
      </c>
      <c r="G34" s="208" t="s">
        <v>119</v>
      </c>
      <c r="H34" s="184" t="str">
        <f>VLOOKUP(E34,MD!$C$6:$K$54,3,FALSE)</f>
        <v>C &amp; K</v>
      </c>
      <c r="I34" s="205" t="s">
        <v>114</v>
      </c>
      <c r="J34" s="184" t="str">
        <f>VLOOKUP(G34,MD!$C$6:$K$54,3,FALSE)</f>
        <v>下一隊</v>
      </c>
      <c r="K34" s="167"/>
      <c r="L34" s="167"/>
      <c r="M34" s="167"/>
      <c r="N34" s="167"/>
      <c r="O34" s="195"/>
      <c r="P34" s="195"/>
      <c r="Q34" s="195"/>
    </row>
    <row r="35" spans="1:17" ht="16.5" hidden="1" thickTop="1">
      <c r="A35" s="186" t="e">
        <f>IF(#REF!&lt;&gt;#REF!,#REF!,"")</f>
        <v>#REF!</v>
      </c>
      <c r="B35" s="187">
        <v>30</v>
      </c>
      <c r="C35" s="200" t="s">
        <v>74</v>
      </c>
      <c r="D35" s="191">
        <v>6</v>
      </c>
      <c r="E35" s="209" t="s">
        <v>70</v>
      </c>
      <c r="F35" s="193" t="s">
        <v>114</v>
      </c>
      <c r="G35" s="210" t="s">
        <v>120</v>
      </c>
      <c r="H35" s="184" t="str">
        <f>VLOOKUP(E35,MD!$C$6:$K$54,3,FALSE)</f>
        <v>Alps JZ</v>
      </c>
      <c r="I35" s="184" t="s">
        <v>114</v>
      </c>
      <c r="J35" s="184" t="str">
        <f>VLOOKUP(G35,MD!$C$6:$K$54,3,FALSE)</f>
        <v>RCDC</v>
      </c>
      <c r="K35" s="167"/>
      <c r="L35" s="167"/>
      <c r="M35" s="167"/>
      <c r="N35" s="167"/>
      <c r="O35" s="195"/>
      <c r="P35" s="195"/>
      <c r="Q35" s="195"/>
    </row>
    <row r="36" spans="1:17" ht="16.5" hidden="1" thickTop="1">
      <c r="A36" s="186" t="e">
        <f>IF(#REF!&lt;&gt;#REF!,#REF!,"")</f>
        <v>#REF!</v>
      </c>
      <c r="B36" s="178">
        <v>31</v>
      </c>
      <c r="C36" s="206" t="s">
        <v>75</v>
      </c>
      <c r="D36" s="180">
        <v>1</v>
      </c>
      <c r="E36" s="211" t="s">
        <v>71</v>
      </c>
      <c r="F36" s="198" t="s">
        <v>114</v>
      </c>
      <c r="G36" s="212" t="s">
        <v>122</v>
      </c>
      <c r="H36" s="184" t="str">
        <f>VLOOKUP(E36,MD!$C$6:$K$54,3,FALSE)</f>
        <v>ALPS-FJ</v>
      </c>
      <c r="I36" s="184" t="s">
        <v>114</v>
      </c>
      <c r="J36" s="184" t="str">
        <f>VLOOKUP(G36,MD!$C$6:$K$54,3,FALSE)</f>
        <v>Promise Breaker</v>
      </c>
      <c r="K36" s="167"/>
      <c r="L36" s="167"/>
      <c r="M36" s="167"/>
      <c r="N36" s="167"/>
      <c r="O36" s="195"/>
      <c r="P36" s="195"/>
      <c r="Q36" s="195"/>
    </row>
    <row r="37" spans="1:17" ht="16.5" hidden="1" thickTop="1">
      <c r="A37" s="186" t="e">
        <f>IF(#REF!&lt;&gt;#REF!,#REF!,"")</f>
        <v>#REF!</v>
      </c>
      <c r="B37" s="187">
        <v>32</v>
      </c>
      <c r="C37" s="200" t="s">
        <v>75</v>
      </c>
      <c r="D37" s="180">
        <v>2</v>
      </c>
      <c r="E37" s="207" t="s">
        <v>123</v>
      </c>
      <c r="F37" s="182" t="s">
        <v>114</v>
      </c>
      <c r="G37" s="208" t="s">
        <v>124</v>
      </c>
      <c r="H37" s="184" t="str">
        <f>VLOOKUP(E37,MD!$C$6:$K$54,3,FALSE)</f>
        <v>紅藍</v>
      </c>
      <c r="I37" s="184" t="s">
        <v>114</v>
      </c>
      <c r="J37" s="184" t="str">
        <f>VLOOKUP(G37,MD!$C$6:$K$54,3,FALSE)</f>
        <v>SCAA-99</v>
      </c>
      <c r="K37" s="167"/>
      <c r="L37" s="167"/>
      <c r="M37" s="167"/>
      <c r="N37" s="167"/>
      <c r="O37" s="195"/>
      <c r="P37" s="195"/>
      <c r="Q37" s="195"/>
    </row>
    <row r="38" spans="1:17" ht="16.5" hidden="1" thickTop="1">
      <c r="A38" s="186" t="e">
        <f>IF(#REF!&lt;&gt;#REF!,#REF!,"")</f>
        <v>#REF!</v>
      </c>
      <c r="B38" s="178">
        <v>33</v>
      </c>
      <c r="C38" s="200" t="s">
        <v>75</v>
      </c>
      <c r="D38" s="180">
        <v>3</v>
      </c>
      <c r="E38" s="207" t="s">
        <v>71</v>
      </c>
      <c r="F38" s="182" t="s">
        <v>114</v>
      </c>
      <c r="G38" s="208" t="s">
        <v>124</v>
      </c>
      <c r="H38" s="184" t="str">
        <f>VLOOKUP(E38,MD!$C$6:$K$54,3,FALSE)</f>
        <v>ALPS-FJ</v>
      </c>
      <c r="I38" s="184" t="s">
        <v>114</v>
      </c>
      <c r="J38" s="184" t="str">
        <f>VLOOKUP(G38,MD!$C$6:$K$54,3,FALSE)</f>
        <v>SCAA-99</v>
      </c>
      <c r="K38" s="167"/>
      <c r="L38" s="167"/>
      <c r="M38" s="167"/>
      <c r="N38" s="167"/>
      <c r="O38" s="195"/>
      <c r="P38" s="195"/>
      <c r="Q38" s="195"/>
    </row>
    <row r="39" spans="1:17" ht="16.5" hidden="1" thickTop="1">
      <c r="A39" s="186" t="e">
        <f>IF(#REF!&lt;&gt;#REF!,#REF!,"")</f>
        <v>#REF!</v>
      </c>
      <c r="B39" s="187">
        <v>34</v>
      </c>
      <c r="C39" s="200" t="s">
        <v>75</v>
      </c>
      <c r="D39" s="180">
        <v>4</v>
      </c>
      <c r="E39" s="207" t="s">
        <v>123</v>
      </c>
      <c r="F39" s="182" t="s">
        <v>114</v>
      </c>
      <c r="G39" s="208" t="s">
        <v>122</v>
      </c>
      <c r="H39" s="184" t="str">
        <f>VLOOKUP(E39,MD!$C$6:$K$54,3,FALSE)</f>
        <v>紅藍</v>
      </c>
      <c r="I39" s="184" t="s">
        <v>114</v>
      </c>
      <c r="J39" s="184" t="str">
        <f>VLOOKUP(G39,MD!$C$6:$K$54,3,FALSE)</f>
        <v>Promise Breaker</v>
      </c>
      <c r="K39" s="167"/>
      <c r="L39" s="167"/>
      <c r="M39" s="167"/>
      <c r="N39" s="167"/>
      <c r="O39" s="195"/>
      <c r="P39" s="195"/>
      <c r="Q39" s="195"/>
    </row>
    <row r="40" spans="1:17" ht="16.5" hidden="1" thickTop="1">
      <c r="A40" s="186" t="e">
        <f>IF(#REF!&lt;&gt;#REF!,#REF!,"")</f>
        <v>#REF!</v>
      </c>
      <c r="B40" s="178">
        <v>35</v>
      </c>
      <c r="C40" s="200" t="s">
        <v>75</v>
      </c>
      <c r="D40" s="180">
        <v>5</v>
      </c>
      <c r="E40" s="207" t="s">
        <v>124</v>
      </c>
      <c r="F40" s="182" t="s">
        <v>114</v>
      </c>
      <c r="G40" s="208" t="s">
        <v>122</v>
      </c>
      <c r="H40" s="184" t="str">
        <f>VLOOKUP(E40,MD!$C$6:$K$54,3,FALSE)</f>
        <v>SCAA-99</v>
      </c>
      <c r="I40" s="184" t="s">
        <v>114</v>
      </c>
      <c r="J40" s="184" t="str">
        <f>VLOOKUP(G40,MD!$C$6:$K$54,3,FALSE)</f>
        <v>Promise Breaker</v>
      </c>
      <c r="K40" s="167"/>
      <c r="L40" s="167"/>
      <c r="M40" s="167"/>
      <c r="N40" s="167"/>
      <c r="O40" s="195"/>
      <c r="P40" s="195"/>
      <c r="Q40" s="195"/>
    </row>
    <row r="41" spans="1:17" ht="16.5" hidden="1" thickTop="1">
      <c r="A41" s="186" t="e">
        <f>IF(#REF!&lt;&gt;#REF!,#REF!,"")</f>
        <v>#REF!</v>
      </c>
      <c r="B41" s="187">
        <v>36</v>
      </c>
      <c r="C41" s="190" t="s">
        <v>75</v>
      </c>
      <c r="D41" s="191">
        <v>6</v>
      </c>
      <c r="E41" s="209" t="s">
        <v>71</v>
      </c>
      <c r="F41" s="193" t="s">
        <v>114</v>
      </c>
      <c r="G41" s="210" t="s">
        <v>123</v>
      </c>
      <c r="H41" s="184" t="str">
        <f>VLOOKUP(E41,MD!$C$6:$K$54,3,FALSE)</f>
        <v>ALPS-FJ</v>
      </c>
      <c r="I41" s="184" t="s">
        <v>114</v>
      </c>
      <c r="J41" s="184" t="str">
        <f>VLOOKUP(G41,MD!$C$6:$K$54,3,FALSE)</f>
        <v>紅藍</v>
      </c>
      <c r="K41" s="167"/>
      <c r="L41" s="167"/>
      <c r="M41" s="167"/>
      <c r="N41" s="167"/>
      <c r="O41" s="195"/>
      <c r="P41" s="195"/>
      <c r="Q41" s="195"/>
    </row>
    <row r="42" spans="1:17" ht="16.5" hidden="1" thickTop="1">
      <c r="A42" s="186" t="e">
        <f>IF(#REF!&lt;&gt;#REF!,#REF!,"")</f>
        <v>#REF!</v>
      </c>
      <c r="B42" s="178">
        <v>37</v>
      </c>
      <c r="C42" s="179" t="s">
        <v>64</v>
      </c>
      <c r="D42" s="180">
        <v>1</v>
      </c>
      <c r="E42" s="211" t="s">
        <v>58</v>
      </c>
      <c r="F42" s="198" t="s">
        <v>114</v>
      </c>
      <c r="G42" s="212" t="s">
        <v>65</v>
      </c>
      <c r="H42" s="184" t="str">
        <f>VLOOKUP(E42,MD!$C$6:$K$54,3,FALSE)</f>
        <v>撈碧鵰</v>
      </c>
      <c r="I42" s="184" t="s">
        <v>114</v>
      </c>
      <c r="J42" s="184" t="str">
        <f>VLOOKUP(G42,MD!$C$6:$K$54,3,FALSE)</f>
        <v>B&amp;C</v>
      </c>
      <c r="K42" s="167"/>
      <c r="L42" s="167"/>
      <c r="M42" s="167"/>
      <c r="N42" s="167"/>
      <c r="O42" s="195"/>
      <c r="P42" s="195"/>
      <c r="Q42" s="195"/>
    </row>
    <row r="43" spans="1:17" ht="16.5" hidden="1" thickTop="1">
      <c r="A43" s="186" t="e">
        <f>IF(#REF!&lt;&gt;#REF!,#REF!,"")</f>
        <v>#REF!</v>
      </c>
      <c r="B43" s="187">
        <v>38</v>
      </c>
      <c r="C43" s="179" t="s">
        <v>64</v>
      </c>
      <c r="D43" s="180">
        <v>2</v>
      </c>
      <c r="E43" s="207" t="s">
        <v>60</v>
      </c>
      <c r="F43" s="182" t="s">
        <v>114</v>
      </c>
      <c r="G43" s="208" t="s">
        <v>62</v>
      </c>
      <c r="H43" s="184" t="str">
        <f>VLOOKUP(E43,MD!$C$6:$K$54,3,FALSE)</f>
        <v>AM</v>
      </c>
      <c r="I43" s="184" t="s">
        <v>114</v>
      </c>
      <c r="J43" s="184" t="str">
        <f>VLOOKUP(G43,MD!$C$6:$K$54,3,FALSE)</f>
        <v>TTYY</v>
      </c>
      <c r="K43" s="167"/>
      <c r="L43" s="167"/>
      <c r="M43" s="167"/>
      <c r="N43" s="167"/>
      <c r="O43" s="195"/>
      <c r="P43" s="195"/>
      <c r="Q43" s="195"/>
    </row>
    <row r="44" spans="1:17" ht="16.5" hidden="1" thickTop="1">
      <c r="A44" s="186" t="e">
        <f>IF(#REF!&lt;&gt;#REF!,#REF!,"")</f>
        <v>#REF!</v>
      </c>
      <c r="B44" s="178">
        <v>39</v>
      </c>
      <c r="C44" s="179" t="s">
        <v>64</v>
      </c>
      <c r="D44" s="180">
        <v>3</v>
      </c>
      <c r="E44" s="207" t="s">
        <v>58</v>
      </c>
      <c r="F44" s="182" t="s">
        <v>114</v>
      </c>
      <c r="G44" s="208" t="s">
        <v>62</v>
      </c>
      <c r="H44" s="184" t="str">
        <f>VLOOKUP(E44,MD!$C$6:$K$54,3,FALSE)</f>
        <v>撈碧鵰</v>
      </c>
      <c r="I44" s="184" t="s">
        <v>114</v>
      </c>
      <c r="J44" s="184" t="str">
        <f>VLOOKUP(G44,MD!$C$6:$K$54,3,FALSE)</f>
        <v>TTYY</v>
      </c>
      <c r="K44" s="167"/>
      <c r="L44" s="167"/>
      <c r="M44" s="167"/>
      <c r="N44" s="167"/>
      <c r="O44" s="195"/>
      <c r="P44" s="195"/>
      <c r="Q44" s="195"/>
    </row>
    <row r="45" spans="1:17" ht="16.5" hidden="1" thickTop="1">
      <c r="A45" s="186" t="e">
        <f>IF(#REF!&lt;&gt;#REF!,#REF!,"")</f>
        <v>#REF!</v>
      </c>
      <c r="B45" s="187">
        <v>40</v>
      </c>
      <c r="C45" s="179" t="s">
        <v>64</v>
      </c>
      <c r="D45" s="180">
        <v>4</v>
      </c>
      <c r="E45" s="207" t="s">
        <v>60</v>
      </c>
      <c r="F45" s="182" t="s">
        <v>114</v>
      </c>
      <c r="G45" s="208" t="s">
        <v>65</v>
      </c>
      <c r="H45" s="184" t="str">
        <f>VLOOKUP(E45,MD!$C$6:$K$54,3,FALSE)</f>
        <v>AM</v>
      </c>
      <c r="I45" s="184" t="s">
        <v>114</v>
      </c>
      <c r="J45" s="184" t="str">
        <f>VLOOKUP(G45,MD!$C$6:$K$54,3,FALSE)</f>
        <v>B&amp;C</v>
      </c>
      <c r="K45" s="167"/>
      <c r="L45" s="167"/>
      <c r="M45" s="167"/>
      <c r="N45" s="167"/>
      <c r="O45" s="195"/>
      <c r="P45" s="195"/>
      <c r="Q45" s="195"/>
    </row>
    <row r="46" spans="2:17" ht="16.5" hidden="1" thickTop="1">
      <c r="B46" s="178">
        <v>41</v>
      </c>
      <c r="C46" s="179" t="s">
        <v>64</v>
      </c>
      <c r="D46" s="180">
        <v>5</v>
      </c>
      <c r="E46" s="207" t="s">
        <v>62</v>
      </c>
      <c r="F46" s="182" t="s">
        <v>114</v>
      </c>
      <c r="G46" s="208" t="s">
        <v>65</v>
      </c>
      <c r="H46" s="184" t="str">
        <f>VLOOKUP(E46,MD!$C$6:$K$54,3,FALSE)</f>
        <v>TTYY</v>
      </c>
      <c r="I46" s="184" t="s">
        <v>114</v>
      </c>
      <c r="J46" s="184" t="str">
        <f>VLOOKUP(G46,MD!$C$6:$K$54,3,FALSE)</f>
        <v>B&amp;C</v>
      </c>
      <c r="K46" s="167"/>
      <c r="L46" s="167"/>
      <c r="M46" s="167"/>
      <c r="N46" s="167"/>
      <c r="O46" s="195"/>
      <c r="P46" s="195"/>
      <c r="Q46" s="195"/>
    </row>
    <row r="47" spans="2:17" ht="16.5" hidden="1" thickTop="1">
      <c r="B47" s="187">
        <v>42</v>
      </c>
      <c r="C47" s="190" t="s">
        <v>64</v>
      </c>
      <c r="D47" s="191">
        <v>6</v>
      </c>
      <c r="E47" s="209" t="s">
        <v>58</v>
      </c>
      <c r="F47" s="193" t="s">
        <v>114</v>
      </c>
      <c r="G47" s="210" t="s">
        <v>60</v>
      </c>
      <c r="H47" s="184" t="str">
        <f>VLOOKUP(E47,MD!$C$6:$K$54,3,FALSE)</f>
        <v>撈碧鵰</v>
      </c>
      <c r="I47" s="184" t="s">
        <v>114</v>
      </c>
      <c r="J47" s="184" t="str">
        <f>VLOOKUP(G47,MD!$C$6:$K$54,3,FALSE)</f>
        <v>AM</v>
      </c>
      <c r="K47" s="167"/>
      <c r="L47" s="167"/>
      <c r="M47" s="167"/>
      <c r="N47" s="167"/>
      <c r="O47" s="195"/>
      <c r="P47" s="195"/>
      <c r="Q47" s="195"/>
    </row>
    <row r="48" spans="2:17" ht="16.5" hidden="1" thickTop="1">
      <c r="B48" s="178">
        <v>43</v>
      </c>
      <c r="C48" s="179" t="s">
        <v>30</v>
      </c>
      <c r="D48" s="180">
        <v>1</v>
      </c>
      <c r="E48" s="207" t="s">
        <v>59</v>
      </c>
      <c r="F48" s="182" t="s">
        <v>114</v>
      </c>
      <c r="G48" s="208" t="s">
        <v>66</v>
      </c>
      <c r="H48" s="184" t="str">
        <f>VLOOKUP(E48,MD!$C$6:$K$54,3,FALSE)</f>
        <v>BnW</v>
      </c>
      <c r="I48" s="184" t="s">
        <v>114</v>
      </c>
      <c r="J48" s="184" t="str">
        <f>VLOOKUP(G48,MD!$C$6:$K$54,3,FALSE)</f>
        <v>Reebok Nickin Boy</v>
      </c>
      <c r="K48" s="167"/>
      <c r="L48" s="167"/>
      <c r="M48" s="167"/>
      <c r="N48" s="167"/>
      <c r="O48" s="195"/>
      <c r="P48" s="195"/>
      <c r="Q48" s="195"/>
    </row>
    <row r="49" spans="2:17" ht="16.5" hidden="1" thickTop="1">
      <c r="B49" s="187">
        <v>44</v>
      </c>
      <c r="C49" s="179" t="s">
        <v>30</v>
      </c>
      <c r="D49" s="180">
        <v>2</v>
      </c>
      <c r="E49" s="207" t="s">
        <v>63</v>
      </c>
      <c r="F49" s="182" t="s">
        <v>114</v>
      </c>
      <c r="G49" s="208" t="s">
        <v>61</v>
      </c>
      <c r="H49" s="184" t="str">
        <f>VLOOKUP(E49,MD!$C$6:$K$54,3,FALSE)</f>
        <v>SPECIAL</v>
      </c>
      <c r="I49" s="184" t="s">
        <v>114</v>
      </c>
      <c r="J49" s="184" t="str">
        <f>VLOOKUP(G49,MD!$C$6:$K$54,3,FALSE)</f>
        <v>任打唔嬲</v>
      </c>
      <c r="K49" s="167"/>
      <c r="L49" s="167"/>
      <c r="M49" s="167"/>
      <c r="N49" s="167"/>
      <c r="O49" s="195"/>
      <c r="P49" s="195"/>
      <c r="Q49" s="195"/>
    </row>
    <row r="50" spans="2:17" ht="16.5" hidden="1" thickTop="1">
      <c r="B50" s="178">
        <v>45</v>
      </c>
      <c r="C50" s="179" t="s">
        <v>30</v>
      </c>
      <c r="D50" s="180">
        <v>3</v>
      </c>
      <c r="E50" s="207" t="s">
        <v>59</v>
      </c>
      <c r="F50" s="182" t="s">
        <v>114</v>
      </c>
      <c r="G50" s="208" t="s">
        <v>61</v>
      </c>
      <c r="H50" s="184" t="str">
        <f>VLOOKUP(E50,MD!$C$6:$K$54,3,FALSE)</f>
        <v>BnW</v>
      </c>
      <c r="I50" s="184" t="s">
        <v>114</v>
      </c>
      <c r="J50" s="184" t="str">
        <f>VLOOKUP(G50,MD!$C$6:$K$54,3,FALSE)</f>
        <v>任打唔嬲</v>
      </c>
      <c r="K50" s="167"/>
      <c r="L50" s="167"/>
      <c r="M50" s="167"/>
      <c r="N50" s="167"/>
      <c r="O50" s="195"/>
      <c r="P50" s="195"/>
      <c r="Q50" s="195"/>
    </row>
    <row r="51" spans="2:17" ht="16.5" hidden="1" thickTop="1">
      <c r="B51" s="187">
        <v>46</v>
      </c>
      <c r="C51" s="179" t="s">
        <v>30</v>
      </c>
      <c r="D51" s="180">
        <v>4</v>
      </c>
      <c r="E51" s="207" t="s">
        <v>63</v>
      </c>
      <c r="F51" s="182" t="s">
        <v>114</v>
      </c>
      <c r="G51" s="208" t="s">
        <v>66</v>
      </c>
      <c r="H51" s="184" t="str">
        <f>VLOOKUP(E51,MD!$C$6:$K$54,3,FALSE)</f>
        <v>SPECIAL</v>
      </c>
      <c r="I51" s="184" t="s">
        <v>114</v>
      </c>
      <c r="J51" s="184" t="str">
        <f>VLOOKUP(G51,MD!$C$6:$K$54,3,FALSE)</f>
        <v>Reebok Nickin Boy</v>
      </c>
      <c r="K51" s="167"/>
      <c r="L51" s="167"/>
      <c r="M51" s="167"/>
      <c r="N51" s="167"/>
      <c r="O51" s="195"/>
      <c r="P51" s="195"/>
      <c r="Q51" s="195"/>
    </row>
    <row r="52" spans="2:17" ht="16.5" hidden="1" thickTop="1">
      <c r="B52" s="178">
        <v>47</v>
      </c>
      <c r="C52" s="179" t="s">
        <v>30</v>
      </c>
      <c r="D52" s="180">
        <v>5</v>
      </c>
      <c r="E52" s="207" t="s">
        <v>61</v>
      </c>
      <c r="F52" s="182" t="s">
        <v>114</v>
      </c>
      <c r="G52" s="208" t="s">
        <v>66</v>
      </c>
      <c r="H52" s="184" t="str">
        <f>VLOOKUP(E52,MD!$C$6:$K$54,3,FALSE)</f>
        <v>任打唔嬲</v>
      </c>
      <c r="I52" s="184" t="s">
        <v>114</v>
      </c>
      <c r="J52" s="184" t="str">
        <f>VLOOKUP(G52,MD!$C$6:$K$54,3,FALSE)</f>
        <v>Reebok Nickin Boy</v>
      </c>
      <c r="K52" s="167"/>
      <c r="L52" s="167"/>
      <c r="M52" s="167"/>
      <c r="N52" s="167"/>
      <c r="O52" s="195"/>
      <c r="P52" s="195"/>
      <c r="Q52" s="195"/>
    </row>
    <row r="53" spans="2:17" ht="16.5" hidden="1" thickTop="1">
      <c r="B53" s="187">
        <v>48</v>
      </c>
      <c r="C53" s="213" t="s">
        <v>30</v>
      </c>
      <c r="D53" s="191">
        <v>6</v>
      </c>
      <c r="E53" s="209" t="s">
        <v>59</v>
      </c>
      <c r="F53" s="193" t="s">
        <v>114</v>
      </c>
      <c r="G53" s="210" t="s">
        <v>63</v>
      </c>
      <c r="H53" s="184" t="str">
        <f>VLOOKUP(E53,MD!$C$6:$K$54,3,FALSE)</f>
        <v>BnW</v>
      </c>
      <c r="I53" s="202" t="s">
        <v>114</v>
      </c>
      <c r="J53" s="184" t="str">
        <f>VLOOKUP(G53,MD!$C$6:$K$54,3,FALSE)</f>
        <v>SPECIAL</v>
      </c>
      <c r="K53" s="167"/>
      <c r="L53" s="167"/>
      <c r="M53" s="167"/>
      <c r="N53" s="167"/>
      <c r="O53" s="195"/>
      <c r="P53" s="195"/>
      <c r="Q53" s="195"/>
    </row>
    <row r="54" spans="2:10" ht="16.5" hidden="1" thickBot="1">
      <c r="B54" s="214"/>
      <c r="C54" s="214"/>
      <c r="D54" s="214"/>
      <c r="E54" s="214"/>
      <c r="F54" s="214"/>
      <c r="G54" s="214"/>
      <c r="H54" s="205" t="str">
        <f>VLOOKUP(E54,'[1]MD'!$B$6:$H$95,3,FALSE)</f>
        <v>仁二</v>
      </c>
      <c r="I54" s="195"/>
      <c r="J54" s="195"/>
    </row>
    <row r="55" spans="8:10" ht="15.75">
      <c r="H55" s="195"/>
      <c r="I55" s="195"/>
      <c r="J55" s="195"/>
    </row>
  </sheetData>
  <sheetProtection/>
  <mergeCells count="1">
    <mergeCell ref="H3:J3"/>
  </mergeCells>
  <printOptions horizontalCentered="1" verticalCentered="1"/>
  <pageMargins left="0.7480314960629921" right="0.7480314960629921" top="0.52" bottom="0.54" header="0.5118110236220472" footer="0.5118110236220472"/>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B1:R143"/>
  <sheetViews>
    <sheetView zoomScale="70" zoomScaleNormal="70" zoomScalePageLayoutView="0" workbookViewId="0" topLeftCell="A1">
      <selection activeCell="A1" sqref="A1"/>
    </sheetView>
  </sheetViews>
  <sheetFormatPr defaultColWidth="9.00390625" defaultRowHeight="16.5"/>
  <cols>
    <col min="1" max="1" width="3.875" style="154" customWidth="1"/>
    <col min="2" max="2" width="25.875" style="154" customWidth="1"/>
    <col min="3" max="3" width="12.875" style="154" customWidth="1"/>
    <col min="4" max="4" width="12.625" style="246" customWidth="1"/>
    <col min="5" max="9" width="12.625" style="154" customWidth="1"/>
    <col min="10" max="15" width="12.875" style="154" customWidth="1"/>
    <col min="16" max="16" width="13.875" style="154" customWidth="1"/>
    <col min="17" max="16384" width="9.00390625" style="154" customWidth="1"/>
  </cols>
  <sheetData>
    <row r="1" spans="2:3" ht="15.75">
      <c r="B1" s="156" t="s">
        <v>691</v>
      </c>
      <c r="C1" s="215"/>
    </row>
    <row r="2" spans="2:3" ht="15.75">
      <c r="B2" s="156"/>
      <c r="C2" s="215"/>
    </row>
    <row r="3" spans="2:3" ht="15.75">
      <c r="B3" s="156" t="s">
        <v>682</v>
      </c>
      <c r="C3" s="215"/>
    </row>
    <row r="4" spans="2:3" ht="15.75">
      <c r="B4" s="156" t="s">
        <v>683</v>
      </c>
      <c r="C4" s="215"/>
    </row>
    <row r="5" spans="2:9" ht="15.75">
      <c r="B5" s="260" t="s">
        <v>779</v>
      </c>
      <c r="C5" s="261"/>
      <c r="D5" s="262"/>
      <c r="E5" s="263"/>
      <c r="F5" s="263"/>
      <c r="G5" s="263"/>
      <c r="H5" s="263"/>
      <c r="I5" s="263"/>
    </row>
    <row r="6" spans="2:9" ht="15.75">
      <c r="B6" s="260" t="s">
        <v>692</v>
      </c>
      <c r="C6" s="261"/>
      <c r="D6" s="262"/>
      <c r="E6" s="263"/>
      <c r="F6" s="263"/>
      <c r="G6" s="263"/>
      <c r="H6" s="263"/>
      <c r="I6" s="263"/>
    </row>
    <row r="7" spans="2:18" ht="16.5">
      <c r="B7" s="264"/>
      <c r="C7" s="365" t="s">
        <v>33</v>
      </c>
      <c r="D7" s="365" t="s">
        <v>31</v>
      </c>
      <c r="E7" s="365" t="s">
        <v>22</v>
      </c>
      <c r="F7" s="365" t="s">
        <v>26</v>
      </c>
      <c r="G7" s="366" t="s">
        <v>74</v>
      </c>
      <c r="H7" s="366" t="s">
        <v>16</v>
      </c>
      <c r="I7" s="366" t="s">
        <v>76</v>
      </c>
      <c r="J7" s="366" t="s">
        <v>77</v>
      </c>
      <c r="K7" s="246"/>
      <c r="P7" s="246"/>
      <c r="Q7" s="246"/>
      <c r="R7" s="246"/>
    </row>
    <row r="8" spans="2:18" ht="16.5">
      <c r="B8" s="266"/>
      <c r="C8" s="367" t="s">
        <v>170</v>
      </c>
      <c r="D8" s="367" t="s">
        <v>44</v>
      </c>
      <c r="E8" s="367" t="s">
        <v>45</v>
      </c>
      <c r="F8" s="367" t="s">
        <v>46</v>
      </c>
      <c r="G8" s="367" t="s">
        <v>47</v>
      </c>
      <c r="H8" s="367" t="s">
        <v>48</v>
      </c>
      <c r="I8" s="367" t="s">
        <v>171</v>
      </c>
      <c r="J8" s="367" t="s">
        <v>82</v>
      </c>
      <c r="K8" s="242"/>
      <c r="P8" s="242"/>
      <c r="Q8" s="242"/>
      <c r="R8" s="242"/>
    </row>
    <row r="9" spans="2:18" ht="16.5">
      <c r="B9" s="266"/>
      <c r="C9" s="367" t="s">
        <v>712</v>
      </c>
      <c r="D9" s="367" t="s">
        <v>175</v>
      </c>
      <c r="E9" s="367" t="s">
        <v>53</v>
      </c>
      <c r="F9" s="367" t="s">
        <v>52</v>
      </c>
      <c r="G9" s="367" t="s">
        <v>51</v>
      </c>
      <c r="H9" s="367" t="s">
        <v>50</v>
      </c>
      <c r="I9" s="367" t="s">
        <v>49</v>
      </c>
      <c r="J9" s="367" t="s">
        <v>81</v>
      </c>
      <c r="K9" s="242"/>
      <c r="P9" s="242"/>
      <c r="Q9" s="242"/>
      <c r="R9" s="242"/>
    </row>
    <row r="10" spans="2:18" ht="16.5">
      <c r="B10" s="266"/>
      <c r="C10" s="367" t="s">
        <v>216</v>
      </c>
      <c r="D10" s="367" t="s">
        <v>54</v>
      </c>
      <c r="E10" s="367" t="s">
        <v>55</v>
      </c>
      <c r="F10" s="367" t="s">
        <v>172</v>
      </c>
      <c r="G10" s="367" t="s">
        <v>173</v>
      </c>
      <c r="H10" s="367" t="s">
        <v>174</v>
      </c>
      <c r="I10" s="367" t="s">
        <v>713</v>
      </c>
      <c r="J10" s="367" t="s">
        <v>714</v>
      </c>
      <c r="K10" s="242"/>
      <c r="P10" s="242"/>
      <c r="Q10" s="242"/>
      <c r="R10" s="242"/>
    </row>
    <row r="11" spans="2:10" ht="16.5">
      <c r="B11" s="266"/>
      <c r="C11" s="368" t="s">
        <v>15</v>
      </c>
      <c r="D11" s="368" t="s">
        <v>335</v>
      </c>
      <c r="E11" s="368" t="s">
        <v>336</v>
      </c>
      <c r="F11" s="368" t="s">
        <v>292</v>
      </c>
      <c r="G11" s="368" t="s">
        <v>715</v>
      </c>
      <c r="H11" s="368" t="s">
        <v>716</v>
      </c>
      <c r="I11" s="368" t="s">
        <v>717</v>
      </c>
      <c r="J11" s="368" t="s">
        <v>718</v>
      </c>
    </row>
    <row r="12" spans="2:10" ht="15.75">
      <c r="B12" s="156"/>
      <c r="C12" s="246"/>
      <c r="E12" s="246"/>
      <c r="F12" s="246"/>
      <c r="G12" s="246"/>
      <c r="H12" s="246"/>
      <c r="I12" s="246"/>
      <c r="J12" s="246"/>
    </row>
    <row r="13" spans="2:10" ht="15.75">
      <c r="B13" s="156"/>
      <c r="C13" s="266"/>
      <c r="D13" s="266"/>
      <c r="E13" s="266"/>
      <c r="F13" s="266"/>
      <c r="G13" s="266"/>
      <c r="H13" s="266"/>
      <c r="I13" s="266"/>
      <c r="J13" s="266"/>
    </row>
    <row r="14" spans="2:10" ht="15.75">
      <c r="B14" s="156"/>
      <c r="C14" s="266"/>
      <c r="D14" s="266"/>
      <c r="E14" s="266"/>
      <c r="F14" s="266"/>
      <c r="G14" s="266"/>
      <c r="H14" s="266"/>
      <c r="I14" s="266"/>
      <c r="J14" s="266"/>
    </row>
    <row r="15" spans="2:10" ht="15.75">
      <c r="B15" s="221"/>
      <c r="C15" s="266"/>
      <c r="D15" s="266"/>
      <c r="E15" s="266"/>
      <c r="F15" s="266"/>
      <c r="G15" s="266"/>
      <c r="H15" s="266"/>
      <c r="I15" s="266"/>
      <c r="J15" s="266"/>
    </row>
    <row r="16" spans="2:4" ht="15.75">
      <c r="B16" s="260"/>
      <c r="D16" s="154"/>
    </row>
    <row r="17" spans="2:7" ht="15.75">
      <c r="B17" s="260" t="s">
        <v>719</v>
      </c>
      <c r="C17" s="263"/>
      <c r="D17" s="262"/>
      <c r="E17" s="263"/>
      <c r="F17" s="263"/>
      <c r="G17" s="263"/>
    </row>
    <row r="18" spans="2:7" ht="15.75">
      <c r="B18" s="260" t="s">
        <v>720</v>
      </c>
      <c r="C18" s="263"/>
      <c r="D18" s="262"/>
      <c r="E18" s="263"/>
      <c r="F18" s="263"/>
      <c r="G18" s="263"/>
    </row>
    <row r="19" spans="2:7" ht="15.75">
      <c r="B19" s="260" t="s">
        <v>721</v>
      </c>
      <c r="C19" s="263"/>
      <c r="D19" s="262"/>
      <c r="E19" s="263"/>
      <c r="F19" s="263"/>
      <c r="G19" s="263"/>
    </row>
    <row r="21" spans="2:4" ht="15.75">
      <c r="B21" s="156" t="s">
        <v>722</v>
      </c>
      <c r="D21" s="242"/>
    </row>
    <row r="22" spans="3:15" ht="15.75">
      <c r="C22" s="268"/>
      <c r="D22" s="268"/>
      <c r="E22" s="248"/>
      <c r="F22" s="248"/>
      <c r="G22" s="248"/>
      <c r="H22" s="248"/>
      <c r="I22" s="248"/>
      <c r="J22" s="248"/>
      <c r="L22" s="242"/>
      <c r="M22" s="242"/>
      <c r="N22" s="242"/>
      <c r="O22" s="242"/>
    </row>
    <row r="23" spans="2:15" ht="16.5">
      <c r="B23" s="429">
        <f>'男乙賽程'!S7</f>
        <v>0</v>
      </c>
      <c r="C23" s="270" t="s">
        <v>225</v>
      </c>
      <c r="D23" s="268"/>
      <c r="E23" s="248"/>
      <c r="F23" s="248"/>
      <c r="G23" s="248"/>
      <c r="H23" s="248"/>
      <c r="I23" s="248"/>
      <c r="J23" s="248"/>
      <c r="K23" s="378"/>
      <c r="L23" s="242"/>
      <c r="M23" s="242"/>
      <c r="N23" s="242"/>
      <c r="O23" s="242"/>
    </row>
    <row r="24" spans="2:15" ht="16.5">
      <c r="B24" s="248"/>
      <c r="C24" s="436" t="s">
        <v>3</v>
      </c>
      <c r="D24" s="437"/>
      <c r="E24" s="438"/>
      <c r="F24" s="438"/>
      <c r="G24" s="438"/>
      <c r="H24" s="438"/>
      <c r="I24" s="438"/>
      <c r="J24" s="438"/>
      <c r="K24" s="378"/>
      <c r="L24" s="242"/>
      <c r="M24" s="242"/>
      <c r="N24" s="242"/>
      <c r="O24" s="242"/>
    </row>
    <row r="25" spans="2:15" ht="16.5">
      <c r="B25" s="269"/>
      <c r="C25" s="272"/>
      <c r="D25" s="439"/>
      <c r="E25" s="440"/>
      <c r="F25" s="441"/>
      <c r="G25" s="441"/>
      <c r="H25" s="441"/>
      <c r="I25" s="441"/>
      <c r="J25" s="438"/>
      <c r="K25" s="378"/>
      <c r="L25" s="271"/>
      <c r="M25" s="242"/>
      <c r="N25" s="242"/>
      <c r="O25" s="242"/>
    </row>
    <row r="26" spans="2:15" ht="16.5">
      <c r="B26" s="429" t="str">
        <f>B80</f>
        <v>TTYY</v>
      </c>
      <c r="C26" s="442" t="s">
        <v>838</v>
      </c>
      <c r="D26" s="436"/>
      <c r="E26" s="443"/>
      <c r="F26" s="444"/>
      <c r="G26" s="441"/>
      <c r="H26" s="441"/>
      <c r="I26" s="441"/>
      <c r="J26" s="438"/>
      <c r="K26" s="378"/>
      <c r="L26" s="242"/>
      <c r="M26" s="275"/>
      <c r="N26" s="276"/>
      <c r="O26" s="277"/>
    </row>
    <row r="27" spans="2:15" ht="16.5">
      <c r="B27" s="269"/>
      <c r="C27" s="438"/>
      <c r="D27" s="436" t="s">
        <v>723</v>
      </c>
      <c r="E27" s="444"/>
      <c r="F27" s="445"/>
      <c r="G27" s="441"/>
      <c r="H27" s="441"/>
      <c r="I27" s="441"/>
      <c r="J27" s="438"/>
      <c r="K27" s="378"/>
      <c r="L27" s="242"/>
      <c r="M27" s="275"/>
      <c r="N27" s="276"/>
      <c r="O27" s="277"/>
    </row>
    <row r="28" spans="2:15" ht="16.5">
      <c r="B28" s="431"/>
      <c r="C28" s="438"/>
      <c r="D28" s="272"/>
      <c r="E28" s="444"/>
      <c r="F28" s="446"/>
      <c r="G28" s="441"/>
      <c r="H28" s="441"/>
      <c r="I28" s="441"/>
      <c r="J28" s="438"/>
      <c r="K28" s="378"/>
      <c r="L28" s="242"/>
      <c r="M28" s="271"/>
      <c r="N28" s="280"/>
      <c r="O28" s="277"/>
    </row>
    <row r="29" spans="2:15" ht="16.5">
      <c r="B29" s="429">
        <f>B74</f>
        <v>0</v>
      </c>
      <c r="C29" s="447" t="s">
        <v>788</v>
      </c>
      <c r="D29" s="448"/>
      <c r="E29" s="449"/>
      <c r="F29" s="446"/>
      <c r="G29" s="450"/>
      <c r="H29" s="441"/>
      <c r="I29" s="441"/>
      <c r="J29" s="438"/>
      <c r="K29" s="378"/>
      <c r="L29" s="242"/>
      <c r="M29" s="271"/>
      <c r="N29" s="280"/>
      <c r="O29" s="277"/>
    </row>
    <row r="30" spans="2:15" ht="16.5">
      <c r="B30" s="432"/>
      <c r="C30" s="436" t="s">
        <v>4</v>
      </c>
      <c r="D30" s="451"/>
      <c r="E30" s="452"/>
      <c r="F30" s="446"/>
      <c r="G30" s="450"/>
      <c r="H30" s="441"/>
      <c r="I30" s="441"/>
      <c r="J30" s="438"/>
      <c r="K30" s="378"/>
      <c r="L30" s="242"/>
      <c r="M30" s="275"/>
      <c r="N30" s="283"/>
      <c r="O30" s="277"/>
    </row>
    <row r="31" spans="2:15" ht="16.5">
      <c r="B31" s="248"/>
      <c r="C31" s="272"/>
      <c r="D31" s="440"/>
      <c r="E31" s="449"/>
      <c r="F31" s="446"/>
      <c r="G31" s="450"/>
      <c r="H31" s="441"/>
      <c r="I31" s="441"/>
      <c r="J31" s="438"/>
      <c r="K31" s="378"/>
      <c r="L31" s="271"/>
      <c r="M31" s="275"/>
      <c r="N31" s="285"/>
      <c r="O31" s="277"/>
    </row>
    <row r="32" spans="2:15" ht="16.5">
      <c r="B32" s="429">
        <f>'男乙賽程'!Y25</f>
        <v>0</v>
      </c>
      <c r="C32" s="442" t="s">
        <v>212</v>
      </c>
      <c r="D32" s="440"/>
      <c r="E32" s="453"/>
      <c r="F32" s="436" t="s">
        <v>11</v>
      </c>
      <c r="G32" s="453"/>
      <c r="H32" s="441"/>
      <c r="I32" s="441"/>
      <c r="J32" s="438"/>
      <c r="K32" s="378"/>
      <c r="L32" s="242"/>
      <c r="M32" s="275"/>
      <c r="N32" s="283"/>
      <c r="O32" s="277"/>
    </row>
    <row r="33" spans="2:15" ht="16.5">
      <c r="B33" s="248"/>
      <c r="C33" s="438"/>
      <c r="D33" s="449"/>
      <c r="E33" s="449"/>
      <c r="F33" s="272"/>
      <c r="G33" s="438"/>
      <c r="H33" s="438"/>
      <c r="I33" s="438"/>
      <c r="J33" s="438"/>
      <c r="K33" s="378"/>
      <c r="L33" s="242"/>
      <c r="M33" s="275"/>
      <c r="N33" s="287"/>
      <c r="O33" s="271"/>
    </row>
    <row r="34" spans="2:15" ht="16.5">
      <c r="B34" s="433"/>
      <c r="C34" s="454"/>
      <c r="D34" s="449"/>
      <c r="E34" s="449"/>
      <c r="F34" s="446"/>
      <c r="G34" s="438"/>
      <c r="H34" s="438"/>
      <c r="I34" s="438"/>
      <c r="J34" s="438"/>
      <c r="K34" s="378"/>
      <c r="L34" s="242"/>
      <c r="M34" s="275"/>
      <c r="N34" s="283"/>
      <c r="O34" s="277"/>
    </row>
    <row r="35" spans="2:15" ht="16.5">
      <c r="B35" s="429" t="str">
        <f>'男乙賽程'!S19</f>
        <v>Alps JZ</v>
      </c>
      <c r="C35" s="447" t="s">
        <v>95</v>
      </c>
      <c r="D35" s="453"/>
      <c r="E35" s="444"/>
      <c r="F35" s="446"/>
      <c r="G35" s="438"/>
      <c r="H35" s="438"/>
      <c r="I35" s="438"/>
      <c r="J35" s="438"/>
      <c r="K35" s="378"/>
      <c r="L35" s="242"/>
      <c r="M35" s="275"/>
      <c r="N35" s="283"/>
      <c r="O35" s="277"/>
    </row>
    <row r="36" spans="2:15" ht="16.5">
      <c r="B36" s="268"/>
      <c r="C36" s="455"/>
      <c r="D36" s="453"/>
      <c r="E36" s="444"/>
      <c r="F36" s="446"/>
      <c r="G36" s="438"/>
      <c r="H36" s="438"/>
      <c r="I36" s="438"/>
      <c r="J36" s="438"/>
      <c r="K36" s="378"/>
      <c r="L36" s="242"/>
      <c r="M36" s="275"/>
      <c r="N36" s="283"/>
      <c r="O36" s="277"/>
    </row>
    <row r="37" spans="2:15" ht="16.5">
      <c r="B37" s="269"/>
      <c r="C37" s="436" t="s">
        <v>5</v>
      </c>
      <c r="D37" s="456"/>
      <c r="E37" s="449"/>
      <c r="F37" s="446"/>
      <c r="G37" s="438"/>
      <c r="H37" s="457"/>
      <c r="I37" s="438"/>
      <c r="J37" s="438"/>
      <c r="K37" s="378"/>
      <c r="L37" s="242"/>
      <c r="M37" s="271"/>
      <c r="N37" s="280"/>
      <c r="O37" s="277"/>
    </row>
    <row r="38" spans="2:15" ht="16.5">
      <c r="B38" s="429" t="str">
        <f>B76</f>
        <v>熱情的邁亞密</v>
      </c>
      <c r="C38" s="612" t="s">
        <v>767</v>
      </c>
      <c r="D38" s="439"/>
      <c r="E38" s="440"/>
      <c r="F38" s="446"/>
      <c r="G38" s="458"/>
      <c r="H38" s="459"/>
      <c r="I38" s="441"/>
      <c r="J38" s="438"/>
      <c r="K38" s="378"/>
      <c r="L38" s="271"/>
      <c r="M38" s="275"/>
      <c r="N38" s="276"/>
      <c r="O38" s="277"/>
    </row>
    <row r="39" spans="2:15" ht="16.5">
      <c r="B39" s="269"/>
      <c r="C39" s="245"/>
      <c r="D39" s="436"/>
      <c r="E39" s="456"/>
      <c r="F39" s="445"/>
      <c r="G39" s="450"/>
      <c r="H39" s="446"/>
      <c r="I39" s="441"/>
      <c r="J39" s="438"/>
      <c r="K39" s="378"/>
      <c r="L39" s="242"/>
      <c r="M39" s="275"/>
      <c r="N39" s="276"/>
      <c r="O39" s="277"/>
    </row>
    <row r="40" spans="2:15" ht="16.5">
      <c r="B40" s="248"/>
      <c r="C40" s="438"/>
      <c r="D40" s="436" t="s">
        <v>724</v>
      </c>
      <c r="E40" s="449"/>
      <c r="F40" s="441"/>
      <c r="G40" s="444"/>
      <c r="H40" s="446"/>
      <c r="I40" s="441"/>
      <c r="J40" s="438"/>
      <c r="K40" s="378"/>
      <c r="L40" s="242"/>
      <c r="M40" s="271"/>
      <c r="N40" s="276"/>
      <c r="O40" s="277"/>
    </row>
    <row r="41" spans="2:15" ht="16.5">
      <c r="B41" s="269"/>
      <c r="C41" s="438"/>
      <c r="D41" s="272"/>
      <c r="E41" s="449"/>
      <c r="F41" s="441"/>
      <c r="G41" s="444"/>
      <c r="H41" s="446"/>
      <c r="I41" s="441"/>
      <c r="J41" s="438"/>
      <c r="K41" s="378"/>
      <c r="L41" s="242"/>
      <c r="M41" s="275"/>
      <c r="N41" s="283"/>
      <c r="O41" s="277"/>
    </row>
    <row r="42" spans="2:15" ht="16.5">
      <c r="B42" s="269"/>
      <c r="C42" s="228"/>
      <c r="D42" s="448"/>
      <c r="E42" s="449"/>
      <c r="F42" s="441"/>
      <c r="G42" s="444"/>
      <c r="H42" s="446"/>
      <c r="I42" s="441"/>
      <c r="J42" s="438"/>
      <c r="K42" s="378"/>
      <c r="L42" s="242"/>
      <c r="M42" s="275"/>
      <c r="N42" s="283"/>
      <c r="O42" s="277"/>
    </row>
    <row r="43" spans="2:15" ht="16.5">
      <c r="B43" s="429" t="str">
        <f>B78</f>
        <v>RCDC</v>
      </c>
      <c r="C43" s="447" t="s">
        <v>840</v>
      </c>
      <c r="D43" s="448"/>
      <c r="E43" s="449"/>
      <c r="F43" s="441"/>
      <c r="G43" s="444"/>
      <c r="H43" s="446"/>
      <c r="I43" s="441"/>
      <c r="J43" s="438"/>
      <c r="K43" s="378"/>
      <c r="L43" s="242"/>
      <c r="M43" s="275"/>
      <c r="N43" s="283"/>
      <c r="O43" s="277"/>
    </row>
    <row r="44" spans="2:15" ht="16.5">
      <c r="B44" s="269"/>
      <c r="C44" s="436" t="s">
        <v>6</v>
      </c>
      <c r="D44" s="439"/>
      <c r="E44" s="449"/>
      <c r="F44" s="441"/>
      <c r="G44" s="444"/>
      <c r="H44" s="446"/>
      <c r="I44" s="441"/>
      <c r="J44" s="438"/>
      <c r="K44" s="378"/>
      <c r="L44" s="242"/>
      <c r="M44" s="275"/>
      <c r="N44" s="276"/>
      <c r="O44" s="277"/>
    </row>
    <row r="45" spans="2:15" ht="15.75" customHeight="1">
      <c r="B45" s="342"/>
      <c r="C45" s="272"/>
      <c r="D45" s="449"/>
      <c r="E45" s="440"/>
      <c r="F45" s="441"/>
      <c r="G45" s="444"/>
      <c r="H45" s="446"/>
      <c r="I45" s="441"/>
      <c r="J45" s="460"/>
      <c r="K45" s="378"/>
      <c r="L45" s="271"/>
      <c r="M45" s="275"/>
      <c r="N45" s="276"/>
      <c r="O45" s="277"/>
    </row>
    <row r="46" spans="2:15" ht="15.75" customHeight="1">
      <c r="B46" s="429" t="str">
        <f>'男乙賽程'!Y13</f>
        <v>SBDW</v>
      </c>
      <c r="C46" s="442" t="s">
        <v>0</v>
      </c>
      <c r="D46" s="453"/>
      <c r="E46" s="444"/>
      <c r="F46" s="444"/>
      <c r="G46" s="245"/>
      <c r="H46" s="446"/>
      <c r="I46" s="461" t="s">
        <v>14</v>
      </c>
      <c r="J46" s="462"/>
      <c r="K46" s="379"/>
      <c r="L46" s="242"/>
      <c r="M46" s="275"/>
      <c r="N46" s="276"/>
      <c r="O46" s="277"/>
    </row>
    <row r="47" spans="2:15" ht="16.5">
      <c r="B47" s="342"/>
      <c r="C47" s="438"/>
      <c r="D47" s="449"/>
      <c r="E47" s="449"/>
      <c r="F47" s="444"/>
      <c r="G47" s="245"/>
      <c r="H47" s="463"/>
      <c r="I47" s="440" t="s">
        <v>56</v>
      </c>
      <c r="J47" s="464"/>
      <c r="K47" s="378"/>
      <c r="L47" s="242"/>
      <c r="M47" s="271"/>
      <c r="N47" s="280"/>
      <c r="O47" s="277"/>
    </row>
    <row r="48" spans="2:15" ht="16.5">
      <c r="B48" s="268"/>
      <c r="C48" s="454"/>
      <c r="D48" s="449"/>
      <c r="E48" s="452"/>
      <c r="F48" s="444"/>
      <c r="G48" s="294"/>
      <c r="H48" s="446"/>
      <c r="I48" s="294"/>
      <c r="J48" s="465"/>
      <c r="K48" s="378"/>
      <c r="L48" s="242"/>
      <c r="M48" s="275"/>
      <c r="N48" s="283"/>
      <c r="O48" s="277"/>
    </row>
    <row r="49" spans="2:15" ht="16.5">
      <c r="B49" s="429" t="str">
        <f>'男乙賽程'!S13</f>
        <v>哥斯拉</v>
      </c>
      <c r="C49" s="447" t="s">
        <v>23</v>
      </c>
      <c r="D49" s="465"/>
      <c r="E49" s="438"/>
      <c r="F49" s="438"/>
      <c r="G49" s="444"/>
      <c r="H49" s="446"/>
      <c r="I49" s="441"/>
      <c r="J49" s="438"/>
      <c r="K49" s="378"/>
      <c r="L49" s="242"/>
      <c r="M49" s="275"/>
      <c r="N49" s="285"/>
      <c r="O49" s="277"/>
    </row>
    <row r="50" spans="2:15" ht="16.5">
      <c r="B50" s="248"/>
      <c r="C50" s="436" t="s">
        <v>7</v>
      </c>
      <c r="D50" s="465"/>
      <c r="E50" s="438"/>
      <c r="F50" s="438"/>
      <c r="G50" s="444"/>
      <c r="H50" s="446"/>
      <c r="I50" s="441"/>
      <c r="J50" s="438"/>
      <c r="K50" s="378"/>
      <c r="L50" s="242"/>
      <c r="M50" s="242"/>
      <c r="N50" s="242"/>
      <c r="O50" s="242"/>
    </row>
    <row r="51" spans="2:15" ht="16.5">
      <c r="B51" s="269"/>
      <c r="C51" s="272"/>
      <c r="D51" s="439"/>
      <c r="E51" s="440"/>
      <c r="F51" s="441"/>
      <c r="G51" s="444"/>
      <c r="H51" s="446"/>
      <c r="I51" s="441"/>
      <c r="J51" s="438"/>
      <c r="K51" s="378"/>
      <c r="L51" s="271"/>
      <c r="M51" s="242"/>
      <c r="N51" s="242"/>
      <c r="O51" s="242"/>
    </row>
    <row r="52" spans="2:15" ht="16.5">
      <c r="B52" s="429">
        <f>B81</f>
        <v>0</v>
      </c>
      <c r="C52" s="442" t="s">
        <v>841</v>
      </c>
      <c r="D52" s="448"/>
      <c r="E52" s="443"/>
      <c r="F52" s="444"/>
      <c r="G52" s="444"/>
      <c r="H52" s="446"/>
      <c r="I52" s="441"/>
      <c r="J52" s="438"/>
      <c r="K52" s="378"/>
      <c r="L52" s="242"/>
      <c r="M52" s="275"/>
      <c r="N52" s="276"/>
      <c r="O52" s="277"/>
    </row>
    <row r="53" spans="2:15" ht="16.5">
      <c r="B53" s="269"/>
      <c r="C53" s="438"/>
      <c r="D53" s="436" t="s">
        <v>725</v>
      </c>
      <c r="E53" s="444"/>
      <c r="F53" s="445"/>
      <c r="G53" s="444"/>
      <c r="H53" s="446"/>
      <c r="I53" s="441"/>
      <c r="J53" s="438"/>
      <c r="K53" s="378"/>
      <c r="L53" s="242"/>
      <c r="M53" s="275"/>
      <c r="N53" s="276"/>
      <c r="O53" s="277"/>
    </row>
    <row r="54" spans="2:15" ht="16.5">
      <c r="B54" s="248"/>
      <c r="C54" s="438"/>
      <c r="D54" s="436"/>
      <c r="E54" s="444"/>
      <c r="F54" s="446"/>
      <c r="G54" s="444"/>
      <c r="H54" s="446"/>
      <c r="I54" s="441"/>
      <c r="J54" s="438"/>
      <c r="K54" s="378"/>
      <c r="L54" s="242"/>
      <c r="M54" s="271"/>
      <c r="N54" s="280"/>
      <c r="O54" s="277"/>
    </row>
    <row r="55" spans="2:15" ht="16.5">
      <c r="B55" s="429" t="str">
        <f>B77</f>
        <v>小矮人</v>
      </c>
      <c r="C55" s="447" t="s">
        <v>766</v>
      </c>
      <c r="D55" s="272"/>
      <c r="E55" s="449"/>
      <c r="F55" s="446"/>
      <c r="G55" s="461"/>
      <c r="H55" s="466"/>
      <c r="I55" s="441"/>
      <c r="J55" s="438"/>
      <c r="K55" s="378"/>
      <c r="L55" s="242"/>
      <c r="M55" s="271"/>
      <c r="N55" s="280"/>
      <c r="O55" s="277"/>
    </row>
    <row r="56" spans="2:15" ht="16.5">
      <c r="B56" s="269"/>
      <c r="C56" s="436" t="s">
        <v>8</v>
      </c>
      <c r="D56" s="439"/>
      <c r="E56" s="452"/>
      <c r="F56" s="446"/>
      <c r="G56" s="440"/>
      <c r="H56" s="467"/>
      <c r="I56" s="441"/>
      <c r="J56" s="438"/>
      <c r="K56" s="378"/>
      <c r="L56" s="242"/>
      <c r="M56" s="275"/>
      <c r="N56" s="283"/>
      <c r="O56" s="277"/>
    </row>
    <row r="57" spans="2:15" ht="16.5">
      <c r="B57" s="274"/>
      <c r="C57" s="272"/>
      <c r="D57" s="440"/>
      <c r="E57" s="449"/>
      <c r="F57" s="446"/>
      <c r="G57" s="440"/>
      <c r="H57" s="441"/>
      <c r="I57" s="441"/>
      <c r="J57" s="438"/>
      <c r="K57" s="378"/>
      <c r="L57" s="271"/>
      <c r="M57" s="275"/>
      <c r="N57" s="285"/>
      <c r="O57" s="277"/>
    </row>
    <row r="58" spans="2:15" ht="16.5">
      <c r="B58" s="429" t="str">
        <f>'男乙賽程'!Y19</f>
        <v>紅藍</v>
      </c>
      <c r="C58" s="442" t="s">
        <v>1</v>
      </c>
      <c r="D58" s="440"/>
      <c r="E58" s="453"/>
      <c r="F58" s="436" t="s">
        <v>12</v>
      </c>
      <c r="G58" s="438"/>
      <c r="H58" s="438"/>
      <c r="I58" s="441"/>
      <c r="J58" s="438"/>
      <c r="K58" s="378"/>
      <c r="L58" s="242"/>
      <c r="M58" s="275"/>
      <c r="N58" s="283"/>
      <c r="O58" s="277"/>
    </row>
    <row r="59" spans="2:15" ht="16.5">
      <c r="B59" s="274"/>
      <c r="C59" s="438"/>
      <c r="D59" s="449"/>
      <c r="E59" s="449"/>
      <c r="F59" s="272"/>
      <c r="G59" s="438"/>
      <c r="H59" s="438"/>
      <c r="I59" s="441"/>
      <c r="J59" s="438"/>
      <c r="K59" s="380"/>
      <c r="L59" s="242"/>
      <c r="M59" s="275"/>
      <c r="N59" s="287"/>
      <c r="O59" s="271"/>
    </row>
    <row r="60" spans="2:15" ht="16.5">
      <c r="B60" s="269"/>
      <c r="C60" s="438"/>
      <c r="D60" s="449"/>
      <c r="E60" s="449"/>
      <c r="F60" s="446"/>
      <c r="G60" s="438"/>
      <c r="H60" s="438"/>
      <c r="I60" s="441"/>
      <c r="J60" s="438"/>
      <c r="K60" s="378"/>
      <c r="L60" s="242"/>
      <c r="M60" s="275"/>
      <c r="N60" s="283"/>
      <c r="O60" s="277"/>
    </row>
    <row r="61" spans="2:15" ht="16.5">
      <c r="B61" s="429">
        <f>B75</f>
        <v>0</v>
      </c>
      <c r="C61" s="447" t="s">
        <v>785</v>
      </c>
      <c r="D61" s="453"/>
      <c r="E61" s="444"/>
      <c r="F61" s="446"/>
      <c r="G61" s="438"/>
      <c r="H61" s="438"/>
      <c r="I61" s="441"/>
      <c r="J61" s="438"/>
      <c r="K61" s="380"/>
      <c r="L61" s="242"/>
      <c r="M61" s="275"/>
      <c r="N61" s="283"/>
      <c r="O61" s="277"/>
    </row>
    <row r="62" spans="2:15" ht="16.5">
      <c r="B62" s="269"/>
      <c r="C62" s="436" t="s">
        <v>9</v>
      </c>
      <c r="D62" s="468"/>
      <c r="E62" s="449"/>
      <c r="F62" s="446"/>
      <c r="G62" s="441"/>
      <c r="H62" s="438"/>
      <c r="I62" s="438"/>
      <c r="J62" s="438"/>
      <c r="K62" s="380"/>
      <c r="L62" s="242"/>
      <c r="M62" s="271"/>
      <c r="N62" s="280"/>
      <c r="O62" s="277"/>
    </row>
    <row r="63" spans="2:15" ht="16.5">
      <c r="B63" s="274"/>
      <c r="C63" s="272"/>
      <c r="D63" s="439"/>
      <c r="E63" s="440"/>
      <c r="F63" s="446"/>
      <c r="G63" s="438"/>
      <c r="H63" s="438"/>
      <c r="I63" s="438"/>
      <c r="J63" s="441"/>
      <c r="K63" s="380"/>
      <c r="L63" s="271"/>
      <c r="M63" s="275"/>
      <c r="N63" s="276"/>
      <c r="O63" s="277"/>
    </row>
    <row r="64" spans="2:15" ht="16.5">
      <c r="B64" s="429" t="str">
        <f>'男乙賽程'!S25</f>
        <v>B&amp;C</v>
      </c>
      <c r="C64" s="442" t="s">
        <v>2</v>
      </c>
      <c r="D64" s="436"/>
      <c r="E64" s="456"/>
      <c r="F64" s="445"/>
      <c r="G64" s="438"/>
      <c r="H64" s="469"/>
      <c r="I64" s="470"/>
      <c r="J64" s="441"/>
      <c r="K64" s="378"/>
      <c r="L64" s="242"/>
      <c r="M64" s="275"/>
      <c r="N64" s="276"/>
      <c r="O64" s="277"/>
    </row>
    <row r="65" spans="2:15" ht="16.5">
      <c r="B65" s="248"/>
      <c r="C65" s="438"/>
      <c r="D65" s="436" t="s">
        <v>727</v>
      </c>
      <c r="E65" s="449"/>
      <c r="F65" s="467"/>
      <c r="G65" s="438"/>
      <c r="H65" s="471"/>
      <c r="I65" s="438"/>
      <c r="J65" s="441"/>
      <c r="K65" s="380"/>
      <c r="L65" s="242"/>
      <c r="M65" s="271"/>
      <c r="N65" s="276"/>
      <c r="O65" s="277"/>
    </row>
    <row r="66" spans="2:15" ht="16.5">
      <c r="B66" s="247"/>
      <c r="C66" s="438"/>
      <c r="D66" s="272"/>
      <c r="E66" s="449"/>
      <c r="F66" s="467"/>
      <c r="G66" s="438"/>
      <c r="H66" s="472"/>
      <c r="I66" s="453" t="s">
        <v>13</v>
      </c>
      <c r="J66" s="441"/>
      <c r="K66" s="380"/>
      <c r="L66" s="242"/>
      <c r="M66" s="275"/>
      <c r="N66" s="283"/>
      <c r="O66" s="277"/>
    </row>
    <row r="67" spans="2:15" ht="16.5">
      <c r="B67" s="429" t="str">
        <f>B79</f>
        <v>ALPS-FJ</v>
      </c>
      <c r="C67" s="447" t="s">
        <v>839</v>
      </c>
      <c r="D67" s="448"/>
      <c r="E67" s="449"/>
      <c r="F67" s="441"/>
      <c r="G67" s="438"/>
      <c r="H67" s="472"/>
      <c r="I67" s="473" t="s">
        <v>19</v>
      </c>
      <c r="J67" s="474"/>
      <c r="K67" s="379"/>
      <c r="L67" s="242"/>
      <c r="M67" s="275"/>
      <c r="N67" s="283"/>
      <c r="O67" s="277"/>
    </row>
    <row r="68" spans="2:15" ht="16.5">
      <c r="B68" s="247"/>
      <c r="C68" s="436" t="s">
        <v>10</v>
      </c>
      <c r="D68" s="439"/>
      <c r="E68" s="449"/>
      <c r="F68" s="441"/>
      <c r="G68" s="438"/>
      <c r="H68" s="472"/>
      <c r="I68" s="438"/>
      <c r="J68" s="441"/>
      <c r="K68" s="378"/>
      <c r="L68" s="242"/>
      <c r="M68" s="275"/>
      <c r="N68" s="276"/>
      <c r="O68" s="277"/>
    </row>
    <row r="69" spans="3:15" ht="16.5">
      <c r="C69" s="272"/>
      <c r="D69" s="449"/>
      <c r="E69" s="440"/>
      <c r="F69" s="441"/>
      <c r="G69" s="438"/>
      <c r="H69" s="472"/>
      <c r="I69" s="438"/>
      <c r="J69" s="441"/>
      <c r="K69" s="378"/>
      <c r="L69" s="271"/>
      <c r="M69" s="275"/>
      <c r="N69" s="276"/>
      <c r="O69" s="277"/>
    </row>
    <row r="70" spans="2:15" ht="16.5">
      <c r="B70" s="429">
        <f>'男乙賽程'!Y7</f>
        <v>0</v>
      </c>
      <c r="C70" s="442" t="s">
        <v>18</v>
      </c>
      <c r="D70" s="453"/>
      <c r="E70" s="444"/>
      <c r="F70" s="444"/>
      <c r="G70" s="475"/>
      <c r="H70" s="445"/>
      <c r="I70" s="438"/>
      <c r="J70" s="438"/>
      <c r="K70" s="378"/>
      <c r="L70" s="242"/>
      <c r="M70" s="275"/>
      <c r="N70" s="276"/>
      <c r="O70" s="277"/>
    </row>
    <row r="71" spans="2:15" ht="16.5">
      <c r="B71" s="435"/>
      <c r="C71" s="245"/>
      <c r="D71" s="233"/>
      <c r="E71" s="245"/>
      <c r="F71" s="245"/>
      <c r="G71" s="245"/>
      <c r="H71" s="245"/>
      <c r="I71" s="245"/>
      <c r="J71" s="245"/>
      <c r="K71" s="381"/>
      <c r="L71" s="242"/>
      <c r="M71" s="289"/>
      <c r="N71" s="274"/>
      <c r="O71" s="277"/>
    </row>
    <row r="72" spans="2:15" ht="16.5">
      <c r="B72" s="435"/>
      <c r="C72" s="245"/>
      <c r="D72" s="233"/>
      <c r="E72" s="245"/>
      <c r="F72" s="245"/>
      <c r="G72" s="476" t="s">
        <v>40</v>
      </c>
      <c r="H72" s="477" t="s">
        <v>217</v>
      </c>
      <c r="I72" s="245"/>
      <c r="J72" s="245"/>
      <c r="K72" s="378"/>
      <c r="L72" s="242"/>
      <c r="M72" s="290"/>
      <c r="N72" s="370"/>
      <c r="O72" s="242"/>
    </row>
    <row r="73" spans="2:15" ht="16.5">
      <c r="B73" s="435"/>
      <c r="C73" s="245"/>
      <c r="D73" s="233"/>
      <c r="E73" s="245"/>
      <c r="F73" s="245"/>
      <c r="G73" s="476" t="s">
        <v>41</v>
      </c>
      <c r="H73" s="477" t="s">
        <v>218</v>
      </c>
      <c r="I73" s="245"/>
      <c r="J73" s="245"/>
      <c r="K73" s="378"/>
      <c r="L73" s="242"/>
      <c r="M73" s="242"/>
      <c r="N73" s="242"/>
      <c r="O73" s="242"/>
    </row>
    <row r="74" spans="2:13" ht="16.5">
      <c r="B74" s="434">
        <f>'男乙賽程'!S8</f>
        <v>0</v>
      </c>
      <c r="C74" s="585" t="s">
        <v>788</v>
      </c>
      <c r="D74" s="233"/>
      <c r="E74" s="245"/>
      <c r="F74" s="245"/>
      <c r="G74" s="476" t="s">
        <v>42</v>
      </c>
      <c r="H74" s="477" t="s">
        <v>219</v>
      </c>
      <c r="I74" s="245"/>
      <c r="J74" s="245"/>
      <c r="K74" s="378"/>
      <c r="L74" s="242"/>
      <c r="M74" s="242"/>
    </row>
    <row r="75" spans="2:13" ht="16.5">
      <c r="B75" s="434">
        <f>'男乙賽程'!Y8</f>
        <v>0</v>
      </c>
      <c r="C75" s="585" t="s">
        <v>785</v>
      </c>
      <c r="D75" s="233"/>
      <c r="E75" s="245"/>
      <c r="F75" s="245"/>
      <c r="G75" s="476" t="s">
        <v>43</v>
      </c>
      <c r="H75" s="477" t="s">
        <v>220</v>
      </c>
      <c r="I75" s="245"/>
      <c r="J75" s="245"/>
      <c r="K75" s="378"/>
      <c r="L75" s="242"/>
      <c r="M75" s="242"/>
    </row>
    <row r="76" spans="2:13" ht="16.5">
      <c r="B76" s="434" t="str">
        <f>'男乙賽程'!S14</f>
        <v>熱情的邁亞密</v>
      </c>
      <c r="C76" s="585" t="s">
        <v>767</v>
      </c>
      <c r="D76" s="233"/>
      <c r="E76" s="245"/>
      <c r="F76" s="245"/>
      <c r="G76" s="476" t="s">
        <v>78</v>
      </c>
      <c r="H76" s="477" t="s">
        <v>221</v>
      </c>
      <c r="I76" s="245"/>
      <c r="J76" s="245"/>
      <c r="K76" s="378"/>
      <c r="L76" s="242"/>
      <c r="M76" s="242"/>
    </row>
    <row r="77" spans="2:13" ht="16.5">
      <c r="B77" s="434" t="str">
        <f>'男乙賽程'!Y14</f>
        <v>小矮人</v>
      </c>
      <c r="C77" s="585" t="s">
        <v>766</v>
      </c>
      <c r="D77" s="233"/>
      <c r="E77" s="245"/>
      <c r="F77" s="245"/>
      <c r="G77" s="476" t="s">
        <v>223</v>
      </c>
      <c r="H77" s="477" t="s">
        <v>69</v>
      </c>
      <c r="I77" s="245"/>
      <c r="J77" s="245"/>
      <c r="K77" s="378"/>
      <c r="L77" s="242"/>
      <c r="M77" s="242"/>
    </row>
    <row r="78" spans="2:13" ht="16.5">
      <c r="B78" s="434" t="str">
        <f>'男乙賽程'!S20</f>
        <v>RCDC</v>
      </c>
      <c r="C78" s="585" t="s">
        <v>840</v>
      </c>
      <c r="K78" s="378"/>
      <c r="L78" s="242"/>
      <c r="M78" s="242"/>
    </row>
    <row r="79" spans="2:13" ht="16.5">
      <c r="B79" s="434" t="str">
        <f>'男乙賽程'!Y20</f>
        <v>ALPS-FJ</v>
      </c>
      <c r="C79" s="585" t="s">
        <v>839</v>
      </c>
      <c r="K79" s="378"/>
      <c r="L79" s="242"/>
      <c r="M79" s="242"/>
    </row>
    <row r="80" spans="2:13" ht="15.75">
      <c r="B80" s="434" t="str">
        <f>'男乙賽程'!S26</f>
        <v>TTYY</v>
      </c>
      <c r="C80" s="585" t="s">
        <v>838</v>
      </c>
      <c r="D80" s="369"/>
      <c r="E80" s="284"/>
      <c r="F80" s="291"/>
      <c r="G80" s="291"/>
      <c r="H80" s="291"/>
      <c r="I80" s="291"/>
      <c r="J80" s="268"/>
      <c r="K80" s="242"/>
      <c r="L80" s="242"/>
      <c r="M80" s="242"/>
    </row>
    <row r="81" spans="2:13" ht="15.75">
      <c r="B81" s="434">
        <f>'男乙賽程'!Y26</f>
        <v>0</v>
      </c>
      <c r="C81" s="585" t="s">
        <v>841</v>
      </c>
      <c r="D81" s="292"/>
      <c r="E81" s="282"/>
      <c r="F81" s="291"/>
      <c r="G81" s="291"/>
      <c r="H81" s="291"/>
      <c r="I81" s="291"/>
      <c r="J81" s="268"/>
      <c r="K81" s="242"/>
      <c r="L81" s="242"/>
      <c r="M81" s="242"/>
    </row>
    <row r="82" spans="2:13" ht="15.75">
      <c r="B82" s="342"/>
      <c r="C82" s="269"/>
      <c r="D82" s="288"/>
      <c r="E82" s="286"/>
      <c r="F82" s="289"/>
      <c r="G82" s="286"/>
      <c r="H82" s="291"/>
      <c r="I82" s="291"/>
      <c r="J82" s="268"/>
      <c r="K82" s="242"/>
      <c r="L82" s="242"/>
      <c r="M82" s="242"/>
    </row>
    <row r="83" spans="2:13" ht="15.75">
      <c r="B83" s="268"/>
      <c r="C83" s="269"/>
      <c r="D83" s="288"/>
      <c r="E83" s="282"/>
      <c r="F83" s="294"/>
      <c r="G83" s="268"/>
      <c r="H83" s="268"/>
      <c r="I83" s="268"/>
      <c r="J83" s="268"/>
      <c r="K83" s="242"/>
      <c r="L83" s="242"/>
      <c r="M83" s="242"/>
    </row>
    <row r="84" spans="2:13" ht="15.75">
      <c r="B84" s="242"/>
      <c r="C84" s="269"/>
      <c r="D84" s="288"/>
      <c r="E84" s="282"/>
      <c r="F84" s="291"/>
      <c r="G84" s="268"/>
      <c r="H84" s="268"/>
      <c r="I84" s="268"/>
      <c r="J84" s="268"/>
      <c r="K84" s="242"/>
      <c r="L84" s="242"/>
      <c r="M84" s="242"/>
    </row>
    <row r="85" spans="2:13" ht="15.75">
      <c r="B85" s="342"/>
      <c r="C85" s="269"/>
      <c r="D85" s="289"/>
      <c r="E85" s="279"/>
      <c r="F85" s="291"/>
      <c r="G85" s="268"/>
      <c r="H85" s="268"/>
      <c r="I85" s="268"/>
      <c r="J85" s="268"/>
      <c r="K85" s="242"/>
      <c r="L85" s="242"/>
      <c r="M85" s="242"/>
    </row>
    <row r="86" spans="2:13" ht="15.75">
      <c r="B86" s="268"/>
      <c r="C86" s="289"/>
      <c r="D86" s="292"/>
      <c r="E86" s="290"/>
      <c r="F86" s="291"/>
      <c r="G86" s="268"/>
      <c r="H86" s="295"/>
      <c r="I86" s="268"/>
      <c r="J86" s="268"/>
      <c r="K86" s="242"/>
      <c r="L86" s="242"/>
      <c r="M86" s="242"/>
    </row>
    <row r="87" spans="2:13" ht="15.75">
      <c r="B87" s="268"/>
      <c r="C87" s="294"/>
      <c r="D87" s="342"/>
      <c r="E87" s="290"/>
      <c r="F87" s="291"/>
      <c r="G87" s="291"/>
      <c r="H87" s="291"/>
      <c r="I87" s="291"/>
      <c r="J87" s="268"/>
      <c r="K87" s="242"/>
      <c r="L87" s="242"/>
      <c r="M87" s="242"/>
    </row>
    <row r="88" spans="2:13" ht="15.75">
      <c r="B88" s="342"/>
      <c r="C88" s="269"/>
      <c r="D88" s="289"/>
      <c r="E88" s="290"/>
      <c r="F88" s="370"/>
      <c r="G88" s="291"/>
      <c r="H88" s="291"/>
      <c r="I88" s="291"/>
      <c r="J88" s="268"/>
      <c r="K88" s="242"/>
      <c r="L88" s="242"/>
      <c r="M88" s="242"/>
    </row>
    <row r="89" spans="2:13" ht="15.75">
      <c r="B89" s="268"/>
      <c r="C89" s="269"/>
      <c r="D89" s="289"/>
      <c r="E89" s="282"/>
      <c r="F89" s="278"/>
      <c r="G89" s="291"/>
      <c r="H89" s="291"/>
      <c r="I89" s="291"/>
      <c r="J89" s="268"/>
      <c r="K89" s="242"/>
      <c r="L89" s="242"/>
      <c r="M89" s="242"/>
    </row>
    <row r="90" spans="2:13" ht="15.75">
      <c r="B90" s="268"/>
      <c r="C90" s="269"/>
      <c r="D90" s="294"/>
      <c r="E90" s="282"/>
      <c r="F90" s="291"/>
      <c r="G90" s="291"/>
      <c r="H90" s="291"/>
      <c r="I90" s="291"/>
      <c r="J90" s="268"/>
      <c r="K90" s="242"/>
      <c r="L90" s="242"/>
      <c r="M90" s="242"/>
    </row>
    <row r="91" spans="2:13" ht="15.75">
      <c r="B91" s="342"/>
      <c r="C91" s="269"/>
      <c r="D91" s="288"/>
      <c r="E91" s="290"/>
      <c r="F91" s="291"/>
      <c r="G91" s="291"/>
      <c r="H91" s="291"/>
      <c r="I91" s="291"/>
      <c r="J91" s="268"/>
      <c r="K91" s="242"/>
      <c r="L91" s="242"/>
      <c r="M91" s="242"/>
    </row>
    <row r="92" spans="2:13" ht="15.75">
      <c r="B92" s="268"/>
      <c r="C92" s="289"/>
      <c r="D92" s="369"/>
      <c r="E92" s="290"/>
      <c r="F92" s="291"/>
      <c r="G92" s="291"/>
      <c r="H92" s="291"/>
      <c r="I92" s="291"/>
      <c r="J92" s="268"/>
      <c r="K92" s="242"/>
      <c r="L92" s="242"/>
      <c r="M92" s="242"/>
    </row>
    <row r="93" spans="2:13" ht="23.25">
      <c r="B93" s="268"/>
      <c r="C93" s="294"/>
      <c r="D93" s="292"/>
      <c r="E93" s="290"/>
      <c r="F93" s="291"/>
      <c r="G93" s="291"/>
      <c r="H93" s="291"/>
      <c r="I93" s="291"/>
      <c r="J93" s="371"/>
      <c r="K93" s="242"/>
      <c r="L93" s="242"/>
      <c r="M93" s="242"/>
    </row>
    <row r="94" spans="2:13" ht="15.75">
      <c r="B94" s="342"/>
      <c r="C94" s="269"/>
      <c r="D94" s="289"/>
      <c r="E94" s="279"/>
      <c r="F94" s="291"/>
      <c r="G94" s="242"/>
      <c r="H94" s="291"/>
      <c r="I94" s="289"/>
      <c r="J94" s="372"/>
      <c r="K94" s="242"/>
      <c r="L94" s="242"/>
      <c r="M94" s="242"/>
    </row>
    <row r="95" spans="2:13" ht="18.75">
      <c r="B95" s="268"/>
      <c r="C95" s="269"/>
      <c r="D95" s="288"/>
      <c r="E95" s="282"/>
      <c r="F95" s="291"/>
      <c r="G95" s="242"/>
      <c r="H95" s="373"/>
      <c r="I95" s="290"/>
      <c r="J95" s="293"/>
      <c r="K95" s="242"/>
      <c r="L95" s="242"/>
      <c r="M95" s="242"/>
    </row>
    <row r="96" spans="2:13" ht="15.75">
      <c r="B96" s="242"/>
      <c r="C96" s="269"/>
      <c r="D96" s="288"/>
      <c r="E96" s="284"/>
      <c r="F96" s="291"/>
      <c r="G96" s="294"/>
      <c r="H96" s="291"/>
      <c r="I96" s="294"/>
      <c r="J96" s="268"/>
      <c r="K96" s="242"/>
      <c r="L96" s="242"/>
      <c r="M96" s="242"/>
    </row>
    <row r="97" spans="2:13" ht="15.75">
      <c r="B97" s="342"/>
      <c r="C97" s="269"/>
      <c r="D97" s="268"/>
      <c r="E97" s="268"/>
      <c r="F97" s="268"/>
      <c r="G97" s="291"/>
      <c r="H97" s="291"/>
      <c r="I97" s="291"/>
      <c r="J97" s="268"/>
      <c r="K97" s="242"/>
      <c r="L97" s="242"/>
      <c r="M97" s="242"/>
    </row>
    <row r="98" spans="2:13" ht="15.75">
      <c r="B98" s="268"/>
      <c r="C98" s="289"/>
      <c r="D98" s="295"/>
      <c r="E98" s="268"/>
      <c r="F98" s="268"/>
      <c r="G98" s="291"/>
      <c r="H98" s="291"/>
      <c r="I98" s="291"/>
      <c r="J98" s="268"/>
      <c r="K98" s="242"/>
      <c r="L98" s="242"/>
      <c r="M98" s="242"/>
    </row>
    <row r="99" spans="2:13" ht="15.75">
      <c r="B99" s="268"/>
      <c r="C99" s="294"/>
      <c r="D99" s="369"/>
      <c r="E99" s="290"/>
      <c r="F99" s="291"/>
      <c r="G99" s="291"/>
      <c r="H99" s="291"/>
      <c r="I99" s="291"/>
      <c r="J99" s="268"/>
      <c r="K99" s="242"/>
      <c r="L99" s="242"/>
      <c r="M99" s="242"/>
    </row>
    <row r="100" spans="2:13" ht="15.75">
      <c r="B100" s="342"/>
      <c r="C100" s="269"/>
      <c r="D100" s="288"/>
      <c r="E100" s="290"/>
      <c r="F100" s="278"/>
      <c r="G100" s="291"/>
      <c r="H100" s="291"/>
      <c r="I100" s="291"/>
      <c r="J100" s="268"/>
      <c r="K100" s="242"/>
      <c r="L100" s="242"/>
      <c r="M100" s="242"/>
    </row>
    <row r="101" spans="2:13" ht="15.75">
      <c r="B101" s="268"/>
      <c r="C101" s="269"/>
      <c r="D101" s="289"/>
      <c r="E101" s="279"/>
      <c r="F101" s="370"/>
      <c r="G101" s="291"/>
      <c r="H101" s="291"/>
      <c r="I101" s="291"/>
      <c r="J101" s="268"/>
      <c r="K101" s="242"/>
      <c r="L101" s="242"/>
      <c r="M101" s="242"/>
    </row>
    <row r="102" spans="2:13" ht="15.75">
      <c r="B102" s="268"/>
      <c r="C102" s="269"/>
      <c r="D102" s="294"/>
      <c r="E102" s="279"/>
      <c r="F102" s="291"/>
      <c r="G102" s="291"/>
      <c r="H102" s="291"/>
      <c r="I102" s="291"/>
      <c r="J102" s="268"/>
      <c r="K102" s="242"/>
      <c r="L102" s="242"/>
      <c r="M102" s="242"/>
    </row>
    <row r="103" spans="2:13" ht="15.75">
      <c r="B103" s="342"/>
      <c r="C103" s="269"/>
      <c r="D103" s="294"/>
      <c r="E103" s="282"/>
      <c r="F103" s="291"/>
      <c r="G103" s="286"/>
      <c r="H103" s="291"/>
      <c r="I103" s="291"/>
      <c r="J103" s="372"/>
      <c r="K103" s="377"/>
      <c r="L103" s="360"/>
      <c r="M103" s="361"/>
    </row>
    <row r="104" spans="2:13" ht="15.75">
      <c r="B104" s="268"/>
      <c r="C104" s="289"/>
      <c r="D104" s="369"/>
      <c r="E104" s="284"/>
      <c r="F104" s="291"/>
      <c r="G104" s="290"/>
      <c r="H104" s="374"/>
      <c r="I104" s="291"/>
      <c r="J104" s="372"/>
      <c r="K104" s="377"/>
      <c r="L104" s="360"/>
      <c r="M104" s="361"/>
    </row>
    <row r="105" spans="2:13" ht="15.75">
      <c r="B105" s="268"/>
      <c r="C105" s="294"/>
      <c r="D105" s="292"/>
      <c r="E105" s="282"/>
      <c r="F105" s="291"/>
      <c r="G105" s="290"/>
      <c r="H105" s="291"/>
      <c r="I105" s="291"/>
      <c r="J105" s="332"/>
      <c r="K105" s="377"/>
      <c r="L105" s="360"/>
      <c r="M105" s="361"/>
    </row>
    <row r="106" spans="2:13" ht="15.75">
      <c r="B106" s="342"/>
      <c r="C106" s="269"/>
      <c r="D106" s="288"/>
      <c r="E106" s="286"/>
      <c r="F106" s="289"/>
      <c r="G106" s="268"/>
      <c r="H106" s="268"/>
      <c r="I106" s="291"/>
      <c r="J106" s="372"/>
      <c r="K106" s="377"/>
      <c r="L106" s="360"/>
      <c r="M106" s="361"/>
    </row>
    <row r="107" spans="2:13" ht="15.75">
      <c r="B107" s="291"/>
      <c r="C107" s="269"/>
      <c r="D107" s="288"/>
      <c r="E107" s="282"/>
      <c r="F107" s="294"/>
      <c r="G107" s="268"/>
      <c r="H107" s="268"/>
      <c r="I107" s="291"/>
      <c r="J107" s="372"/>
      <c r="K107" s="377"/>
      <c r="L107" s="360"/>
      <c r="M107" s="361"/>
    </row>
    <row r="108" spans="2:13" ht="15.75">
      <c r="B108" s="242"/>
      <c r="C108" s="269"/>
      <c r="D108" s="288"/>
      <c r="E108" s="282"/>
      <c r="F108" s="291"/>
      <c r="G108" s="268"/>
      <c r="H108" s="268"/>
      <c r="I108" s="291"/>
      <c r="J108" s="372"/>
      <c r="K108" s="377"/>
      <c r="L108" s="360"/>
      <c r="M108" s="361"/>
    </row>
    <row r="109" spans="2:13" ht="15.75">
      <c r="B109" s="342"/>
      <c r="C109" s="269"/>
      <c r="D109" s="289"/>
      <c r="E109" s="279"/>
      <c r="F109" s="291"/>
      <c r="G109" s="268"/>
      <c r="H109" s="268"/>
      <c r="I109" s="291"/>
      <c r="J109" s="372"/>
      <c r="K109" s="377"/>
      <c r="L109" s="360"/>
      <c r="M109" s="361"/>
    </row>
    <row r="110" spans="2:13" ht="15.75">
      <c r="B110" s="291"/>
      <c r="C110" s="289"/>
      <c r="D110" s="292"/>
      <c r="E110" s="290"/>
      <c r="F110" s="291"/>
      <c r="G110" s="291"/>
      <c r="H110" s="268"/>
      <c r="I110" s="268"/>
      <c r="J110" s="372"/>
      <c r="K110" s="377"/>
      <c r="L110" s="360"/>
      <c r="M110" s="361"/>
    </row>
    <row r="111" spans="2:13" ht="15.75">
      <c r="B111" s="291"/>
      <c r="C111" s="294"/>
      <c r="D111" s="369"/>
      <c r="E111" s="290"/>
      <c r="F111" s="291"/>
      <c r="G111" s="268"/>
      <c r="H111" s="269"/>
      <c r="I111" s="268"/>
      <c r="J111" s="372"/>
      <c r="K111" s="377"/>
      <c r="L111" s="242"/>
      <c r="M111" s="242"/>
    </row>
    <row r="112" spans="2:13" ht="15.75">
      <c r="B112" s="342"/>
      <c r="C112" s="269"/>
      <c r="D112" s="289"/>
      <c r="E112" s="290"/>
      <c r="F112" s="370"/>
      <c r="G112" s="268"/>
      <c r="H112" s="242"/>
      <c r="I112" s="242"/>
      <c r="J112" s="372"/>
      <c r="K112" s="377"/>
      <c r="L112" s="242"/>
      <c r="M112" s="242"/>
    </row>
    <row r="113" spans="2:13" ht="15.75">
      <c r="B113" s="291"/>
      <c r="C113" s="269"/>
      <c r="D113" s="289"/>
      <c r="E113" s="282"/>
      <c r="F113" s="374"/>
      <c r="G113" s="268"/>
      <c r="H113" s="242"/>
      <c r="I113" s="242"/>
      <c r="J113" s="372"/>
      <c r="K113" s="377"/>
      <c r="L113" s="242"/>
      <c r="M113" s="242"/>
    </row>
    <row r="114" spans="2:13" ht="15.75">
      <c r="B114" s="291"/>
      <c r="C114" s="269"/>
      <c r="D114" s="294"/>
      <c r="E114" s="282"/>
      <c r="F114" s="375"/>
      <c r="G114" s="268"/>
      <c r="H114" s="242"/>
      <c r="I114" s="242"/>
      <c r="J114" s="372"/>
      <c r="K114" s="377"/>
      <c r="L114" s="242"/>
      <c r="M114" s="242"/>
    </row>
    <row r="115" spans="2:13" ht="15.75">
      <c r="B115" s="342"/>
      <c r="C115" s="269"/>
      <c r="D115" s="288"/>
      <c r="E115" s="290"/>
      <c r="F115" s="291"/>
      <c r="G115" s="268"/>
      <c r="H115" s="242"/>
      <c r="I115" s="242"/>
      <c r="J115" s="372"/>
      <c r="K115" s="377"/>
      <c r="L115" s="242"/>
      <c r="M115" s="242"/>
    </row>
    <row r="116" spans="2:13" ht="15.75">
      <c r="B116" s="268"/>
      <c r="C116" s="289"/>
      <c r="D116" s="369"/>
      <c r="E116" s="290"/>
      <c r="F116" s="291"/>
      <c r="G116" s="268"/>
      <c r="H116" s="242"/>
      <c r="I116" s="242"/>
      <c r="J116" s="372"/>
      <c r="K116" s="377"/>
      <c r="L116" s="242"/>
      <c r="M116" s="242"/>
    </row>
    <row r="117" spans="2:13" ht="15.75">
      <c r="B117" s="268"/>
      <c r="C117" s="294"/>
      <c r="D117" s="292"/>
      <c r="E117" s="290"/>
      <c r="F117" s="291"/>
      <c r="G117" s="268"/>
      <c r="H117" s="242"/>
      <c r="I117" s="242"/>
      <c r="J117" s="372"/>
      <c r="K117" s="377"/>
      <c r="L117" s="242"/>
      <c r="M117" s="242"/>
    </row>
    <row r="118" spans="2:13" ht="15.75">
      <c r="B118" s="346"/>
      <c r="C118" s="269"/>
      <c r="D118" s="289"/>
      <c r="E118" s="279"/>
      <c r="F118" s="291"/>
      <c r="G118" s="376"/>
      <c r="H118" s="242"/>
      <c r="I118" s="242"/>
      <c r="J118" s="372"/>
      <c r="K118" s="377"/>
      <c r="L118" s="242"/>
      <c r="M118" s="242"/>
    </row>
    <row r="119" spans="2:13" ht="15.75">
      <c r="B119" s="242"/>
      <c r="C119" s="242"/>
      <c r="D119" s="242"/>
      <c r="E119" s="242"/>
      <c r="F119" s="242"/>
      <c r="G119" s="242"/>
      <c r="H119" s="242"/>
      <c r="I119" s="242"/>
      <c r="J119" s="242"/>
      <c r="K119" s="242"/>
      <c r="L119" s="242"/>
      <c r="M119" s="242"/>
    </row>
    <row r="120" spans="2:13" ht="15.75">
      <c r="B120" s="242"/>
      <c r="C120" s="242"/>
      <c r="E120" s="242"/>
      <c r="F120" s="242"/>
      <c r="G120" s="242"/>
      <c r="H120" s="242"/>
      <c r="I120" s="242"/>
      <c r="J120" s="242"/>
      <c r="K120" s="242"/>
      <c r="L120" s="242"/>
      <c r="M120" s="242"/>
    </row>
    <row r="121" spans="2:13" ht="15.75">
      <c r="B121" s="242"/>
      <c r="C121" s="242"/>
      <c r="E121" s="242"/>
      <c r="F121" s="242"/>
      <c r="G121" s="242"/>
      <c r="H121" s="242"/>
      <c r="I121" s="242"/>
      <c r="J121" s="242"/>
      <c r="K121" s="242"/>
      <c r="L121" s="242"/>
      <c r="M121" s="242"/>
    </row>
    <row r="122" spans="2:13" ht="15.75">
      <c r="B122" s="242"/>
      <c r="C122" s="242"/>
      <c r="E122" s="242"/>
      <c r="F122" s="242"/>
      <c r="G122" s="242"/>
      <c r="H122" s="242"/>
      <c r="I122" s="242"/>
      <c r="J122" s="242"/>
      <c r="K122" s="242"/>
      <c r="L122" s="242"/>
      <c r="M122" s="242"/>
    </row>
    <row r="123" spans="2:13" ht="15.75">
      <c r="B123" s="242"/>
      <c r="C123" s="242"/>
      <c r="E123" s="242"/>
      <c r="F123" s="242"/>
      <c r="G123" s="242"/>
      <c r="H123" s="242"/>
      <c r="I123" s="242"/>
      <c r="J123" s="242"/>
      <c r="K123" s="242"/>
      <c r="L123" s="242"/>
      <c r="M123" s="242"/>
    </row>
    <row r="124" spans="2:13" ht="15.75">
      <c r="B124" s="242"/>
      <c r="C124" s="242"/>
      <c r="E124" s="242"/>
      <c r="F124" s="242"/>
      <c r="G124" s="242"/>
      <c r="H124" s="242"/>
      <c r="I124" s="242"/>
      <c r="J124" s="242"/>
      <c r="K124" s="242"/>
      <c r="L124" s="242"/>
      <c r="M124" s="242"/>
    </row>
    <row r="125" spans="2:13" ht="15.75">
      <c r="B125" s="242"/>
      <c r="C125" s="242"/>
      <c r="E125" s="242"/>
      <c r="F125" s="242"/>
      <c r="G125" s="242"/>
      <c r="H125" s="242"/>
      <c r="I125" s="242"/>
      <c r="J125" s="242"/>
      <c r="K125" s="242"/>
      <c r="L125" s="242"/>
      <c r="M125" s="242"/>
    </row>
    <row r="126" spans="2:13" ht="15.75">
      <c r="B126" s="242"/>
      <c r="C126" s="242"/>
      <c r="E126" s="242"/>
      <c r="F126" s="242"/>
      <c r="G126" s="242"/>
      <c r="H126" s="242"/>
      <c r="I126" s="242"/>
      <c r="J126" s="242"/>
      <c r="K126" s="242"/>
      <c r="L126" s="242"/>
      <c r="M126" s="242"/>
    </row>
    <row r="127" spans="2:13" ht="15.75">
      <c r="B127" s="242"/>
      <c r="C127" s="242"/>
      <c r="E127" s="242"/>
      <c r="F127" s="242"/>
      <c r="G127" s="242"/>
      <c r="H127" s="242"/>
      <c r="I127" s="242"/>
      <c r="J127" s="242"/>
      <c r="K127" s="242"/>
      <c r="L127" s="242"/>
      <c r="M127" s="242"/>
    </row>
    <row r="128" spans="2:13" ht="15.75">
      <c r="B128" s="242"/>
      <c r="C128" s="242"/>
      <c r="E128" s="242"/>
      <c r="F128" s="242"/>
      <c r="G128" s="242"/>
      <c r="H128" s="242"/>
      <c r="I128" s="242"/>
      <c r="J128" s="242"/>
      <c r="K128" s="242"/>
      <c r="L128" s="242"/>
      <c r="M128" s="242"/>
    </row>
    <row r="129" spans="2:13" ht="15.75">
      <c r="B129" s="242"/>
      <c r="C129" s="242"/>
      <c r="E129" s="242"/>
      <c r="F129" s="242"/>
      <c r="G129" s="242"/>
      <c r="H129" s="242"/>
      <c r="I129" s="242"/>
      <c r="J129" s="242"/>
      <c r="K129" s="242"/>
      <c r="L129" s="242"/>
      <c r="M129" s="242"/>
    </row>
    <row r="130" spans="2:13" ht="15.75">
      <c r="B130" s="242"/>
      <c r="C130" s="242"/>
      <c r="E130" s="242"/>
      <c r="F130" s="242"/>
      <c r="G130" s="242"/>
      <c r="H130" s="242"/>
      <c r="I130" s="242"/>
      <c r="J130" s="242"/>
      <c r="K130" s="242"/>
      <c r="L130" s="242"/>
      <c r="M130" s="242"/>
    </row>
    <row r="131" spans="2:13" ht="15.75">
      <c r="B131" s="242"/>
      <c r="C131" s="242"/>
      <c r="E131" s="242"/>
      <c r="F131" s="242"/>
      <c r="G131" s="242"/>
      <c r="H131" s="242"/>
      <c r="I131" s="242"/>
      <c r="J131" s="242"/>
      <c r="K131" s="242"/>
      <c r="L131" s="242"/>
      <c r="M131" s="242"/>
    </row>
    <row r="132" spans="2:13" ht="15.75">
      <c r="B132" s="242"/>
      <c r="C132" s="242"/>
      <c r="E132" s="242"/>
      <c r="F132" s="242"/>
      <c r="G132" s="242"/>
      <c r="H132" s="242"/>
      <c r="I132" s="242"/>
      <c r="J132" s="242"/>
      <c r="K132" s="242"/>
      <c r="L132" s="242"/>
      <c r="M132" s="242"/>
    </row>
    <row r="133" spans="2:13" ht="15.75">
      <c r="B133" s="242"/>
      <c r="C133" s="242"/>
      <c r="E133" s="242"/>
      <c r="F133" s="242"/>
      <c r="G133" s="242"/>
      <c r="H133" s="242"/>
      <c r="I133" s="242"/>
      <c r="J133" s="242"/>
      <c r="K133" s="242"/>
      <c r="L133" s="242"/>
      <c r="M133" s="242"/>
    </row>
    <row r="134" spans="2:13" ht="15.75">
      <c r="B134" s="242"/>
      <c r="C134" s="242"/>
      <c r="E134" s="242"/>
      <c r="F134" s="242"/>
      <c r="G134" s="242"/>
      <c r="H134" s="242"/>
      <c r="I134" s="242"/>
      <c r="J134" s="242"/>
      <c r="K134" s="242"/>
      <c r="L134" s="242"/>
      <c r="M134" s="242"/>
    </row>
    <row r="135" spans="2:13" ht="15.75">
      <c r="B135" s="242"/>
      <c r="C135" s="242"/>
      <c r="E135" s="242"/>
      <c r="F135" s="242"/>
      <c r="G135" s="242"/>
      <c r="H135" s="242"/>
      <c r="I135" s="242"/>
      <c r="J135" s="242"/>
      <c r="K135" s="242"/>
      <c r="L135" s="242"/>
      <c r="M135" s="242"/>
    </row>
    <row r="136" spans="2:13" ht="15.75">
      <c r="B136" s="242"/>
      <c r="C136" s="242"/>
      <c r="E136" s="242"/>
      <c r="F136" s="242"/>
      <c r="G136" s="242"/>
      <c r="H136" s="242"/>
      <c r="I136" s="242"/>
      <c r="J136" s="242"/>
      <c r="K136" s="242"/>
      <c r="L136" s="242"/>
      <c r="M136" s="242"/>
    </row>
    <row r="137" spans="2:13" ht="15.75">
      <c r="B137" s="242"/>
      <c r="C137" s="242"/>
      <c r="E137" s="242"/>
      <c r="F137" s="242"/>
      <c r="G137" s="242"/>
      <c r="H137" s="242"/>
      <c r="I137" s="242"/>
      <c r="J137" s="242"/>
      <c r="K137" s="242"/>
      <c r="L137" s="242"/>
      <c r="M137" s="242"/>
    </row>
    <row r="138" spans="2:13" ht="15.75">
      <c r="B138" s="242"/>
      <c r="C138" s="242"/>
      <c r="E138" s="242"/>
      <c r="F138" s="242"/>
      <c r="G138" s="242"/>
      <c r="H138" s="242"/>
      <c r="I138" s="242"/>
      <c r="J138" s="242"/>
      <c r="K138" s="242"/>
      <c r="L138" s="242"/>
      <c r="M138" s="242"/>
    </row>
    <row r="139" spans="2:13" ht="15.75">
      <c r="B139" s="242"/>
      <c r="C139" s="242"/>
      <c r="E139" s="242"/>
      <c r="F139" s="242"/>
      <c r="G139" s="242"/>
      <c r="H139" s="242"/>
      <c r="I139" s="242"/>
      <c r="J139" s="242"/>
      <c r="K139" s="242"/>
      <c r="L139" s="242"/>
      <c r="M139" s="242"/>
    </row>
    <row r="140" spans="2:13" ht="15.75">
      <c r="B140" s="242"/>
      <c r="C140" s="242"/>
      <c r="E140" s="242"/>
      <c r="F140" s="242"/>
      <c r="G140" s="242"/>
      <c r="H140" s="242"/>
      <c r="I140" s="242"/>
      <c r="J140" s="242"/>
      <c r="K140" s="242"/>
      <c r="L140" s="242"/>
      <c r="M140" s="242"/>
    </row>
    <row r="141" spans="2:13" ht="15.75">
      <c r="B141" s="242"/>
      <c r="C141" s="242"/>
      <c r="E141" s="242"/>
      <c r="F141" s="242"/>
      <c r="G141" s="242"/>
      <c r="H141" s="242"/>
      <c r="I141" s="242"/>
      <c r="J141" s="242"/>
      <c r="K141" s="242"/>
      <c r="L141" s="242"/>
      <c r="M141" s="242"/>
    </row>
    <row r="142" spans="2:13" ht="15.75">
      <c r="B142" s="242"/>
      <c r="C142" s="242"/>
      <c r="E142" s="242"/>
      <c r="F142" s="242"/>
      <c r="G142" s="242"/>
      <c r="H142" s="242"/>
      <c r="I142" s="242"/>
      <c r="J142" s="242"/>
      <c r="K142" s="242"/>
      <c r="L142" s="242"/>
      <c r="M142" s="242"/>
    </row>
    <row r="143" spans="2:13" ht="15.75">
      <c r="B143" s="242"/>
      <c r="C143" s="242"/>
      <c r="E143" s="242"/>
      <c r="F143" s="242"/>
      <c r="G143" s="242"/>
      <c r="H143" s="242"/>
      <c r="I143" s="242"/>
      <c r="J143" s="242"/>
      <c r="K143" s="242"/>
      <c r="L143" s="242"/>
      <c r="M143" s="242"/>
    </row>
  </sheetData>
  <sheetProtection/>
  <printOptions/>
  <pageMargins left="0.35433070866141736" right="0.35433070866141736" top="0.7874015748031497" bottom="0.7874015748031497" header="0.5118110236220472" footer="0.5118110236220472"/>
  <pageSetup fitToHeight="1" fitToWidth="1"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sheetPr>
    <pageSetUpPr fitToPage="1"/>
  </sheetPr>
  <dimension ref="A1:AG55"/>
  <sheetViews>
    <sheetView zoomScale="75" zoomScaleNormal="75" zoomScalePageLayoutView="0" workbookViewId="0" topLeftCell="B1">
      <selection activeCell="B1" sqref="B1"/>
    </sheetView>
  </sheetViews>
  <sheetFormatPr defaultColWidth="9.00390625" defaultRowHeight="16.5"/>
  <cols>
    <col min="1" max="1" width="0" style="157" hidden="1" customWidth="1"/>
    <col min="2" max="2" width="9.50390625" style="157" customWidth="1"/>
    <col min="3" max="3" width="7.875" style="157" customWidth="1"/>
    <col min="4" max="4" width="10.125" style="157" customWidth="1"/>
    <col min="5" max="5" width="15.625" style="157" customWidth="1"/>
    <col min="6" max="6" width="5.125" style="157" customWidth="1"/>
    <col min="7" max="7" width="15.875" style="157" customWidth="1"/>
    <col min="8" max="8" width="25.50390625" style="157" bestFit="1" customWidth="1"/>
    <col min="9" max="9" width="3.125" style="157" customWidth="1"/>
    <col min="10" max="10" width="25.50390625" style="157" bestFit="1" customWidth="1"/>
    <col min="11" max="14" width="9.00390625" style="160" customWidth="1"/>
    <col min="15" max="15" width="25.875" style="159" bestFit="1" customWidth="1"/>
    <col min="16" max="16" width="25.875" style="159" customWidth="1"/>
    <col min="17" max="17" width="9.00390625" style="0" customWidth="1"/>
    <col min="18" max="18" width="9.00390625" style="157" customWidth="1"/>
    <col min="19" max="19" width="15.125" style="157" customWidth="1"/>
    <col min="20" max="24" width="9.00390625" style="157" customWidth="1"/>
    <col min="25" max="25" width="15.375" style="157" customWidth="1"/>
    <col min="26" max="29" width="9.00390625" style="157" customWidth="1"/>
    <col min="30" max="30" width="12.125" style="157" bestFit="1" customWidth="1"/>
    <col min="31" max="16384" width="9.00390625" style="157" customWidth="1"/>
  </cols>
  <sheetData>
    <row r="1" spans="2:17" ht="23.25">
      <c r="B1" s="155" t="s">
        <v>157</v>
      </c>
      <c r="C1" s="158"/>
      <c r="D1" s="158"/>
      <c r="E1" s="159"/>
      <c r="G1" s="160"/>
      <c r="H1" s="161"/>
      <c r="Q1" s="159"/>
    </row>
    <row r="2" spans="2:17" ht="24">
      <c r="B2" s="161" t="s">
        <v>693</v>
      </c>
      <c r="C2" s="158"/>
      <c r="D2" s="158"/>
      <c r="E2" s="159"/>
      <c r="G2" s="160"/>
      <c r="H2" s="161"/>
      <c r="Q2" s="159"/>
    </row>
    <row r="3" spans="2:17" ht="18.75">
      <c r="B3" s="162"/>
      <c r="D3" s="163"/>
      <c r="E3" s="164"/>
      <c r="F3" s="164"/>
      <c r="G3" s="165"/>
      <c r="H3" s="596" t="s">
        <v>694</v>
      </c>
      <c r="I3" s="597"/>
      <c r="J3" s="597"/>
      <c r="K3" s="160" t="s">
        <v>695</v>
      </c>
      <c r="L3" s="160" t="s">
        <v>696</v>
      </c>
      <c r="M3" s="160" t="s">
        <v>697</v>
      </c>
      <c r="N3" s="160" t="s">
        <v>698</v>
      </c>
      <c r="Q3" s="159"/>
    </row>
    <row r="4" spans="1:17" ht="15.75">
      <c r="A4" s="166" t="s">
        <v>699</v>
      </c>
      <c r="B4" s="167" t="s">
        <v>98</v>
      </c>
      <c r="C4" s="167" t="s">
        <v>729</v>
      </c>
      <c r="D4" s="168" t="s">
        <v>730</v>
      </c>
      <c r="E4" s="167"/>
      <c r="F4" s="167" t="s">
        <v>731</v>
      </c>
      <c r="G4" s="167"/>
      <c r="H4" s="169" t="s">
        <v>100</v>
      </c>
      <c r="I4" s="170"/>
      <c r="J4" s="169" t="s">
        <v>101</v>
      </c>
      <c r="K4" s="167"/>
      <c r="L4" s="167"/>
      <c r="M4" s="167"/>
      <c r="N4" s="167"/>
      <c r="O4" s="298"/>
      <c r="P4" s="298"/>
      <c r="Q4" s="298"/>
    </row>
    <row r="5" spans="1:17" ht="16.5" customHeight="1" thickBot="1">
      <c r="A5" s="171" t="s">
        <v>102</v>
      </c>
      <c r="B5" s="167" t="s">
        <v>678</v>
      </c>
      <c r="C5" s="384" t="s">
        <v>732</v>
      </c>
      <c r="D5" s="385" t="s">
        <v>360</v>
      </c>
      <c r="E5" s="384"/>
      <c r="F5" s="384" t="s">
        <v>733</v>
      </c>
      <c r="G5" s="384"/>
      <c r="H5" s="174" t="s">
        <v>85</v>
      </c>
      <c r="I5" s="175"/>
      <c r="J5" s="174" t="s">
        <v>85</v>
      </c>
      <c r="K5" s="167"/>
      <c r="L5" s="167"/>
      <c r="M5" s="167"/>
      <c r="N5" s="167"/>
      <c r="O5" s="298"/>
      <c r="P5" s="298"/>
      <c r="Q5" s="298"/>
    </row>
    <row r="6" spans="1:28" ht="17.25" thickBot="1" thickTop="1">
      <c r="A6" s="177" t="e">
        <f>IF(#REF!&lt;&gt;#REF!,#REF!,"")</f>
        <v>#REF!</v>
      </c>
      <c r="B6" s="320">
        <v>1</v>
      </c>
      <c r="C6" s="321" t="s">
        <v>33</v>
      </c>
      <c r="D6" s="313">
        <v>1</v>
      </c>
      <c r="E6" s="314" t="s">
        <v>225</v>
      </c>
      <c r="F6" s="314" t="s">
        <v>734</v>
      </c>
      <c r="G6" s="315" t="s">
        <v>735</v>
      </c>
      <c r="H6" s="183" t="str">
        <f>VLOOKUP(E6,MD!$C$6:$K$102,3,FALSE)</f>
        <v>安柱</v>
      </c>
      <c r="I6" s="184" t="s">
        <v>113</v>
      </c>
      <c r="J6" s="184" t="str">
        <f>MD!L105</f>
        <v>兄弟</v>
      </c>
      <c r="K6" s="167"/>
      <c r="L6" s="167"/>
      <c r="M6" s="167"/>
      <c r="N6" s="167"/>
      <c r="O6" s="298"/>
      <c r="P6" s="298"/>
      <c r="Q6" s="298" t="s">
        <v>72</v>
      </c>
      <c r="R6" s="176" t="s">
        <v>670</v>
      </c>
      <c r="S6" s="159" t="s">
        <v>671</v>
      </c>
      <c r="T6" s="159" t="s">
        <v>232</v>
      </c>
      <c r="U6" s="159" t="s">
        <v>233</v>
      </c>
      <c r="V6" s="159" t="s">
        <v>672</v>
      </c>
      <c r="W6" s="157" t="s">
        <v>57</v>
      </c>
      <c r="X6" s="176" t="s">
        <v>670</v>
      </c>
      <c r="Y6" s="159" t="s">
        <v>671</v>
      </c>
      <c r="Z6" s="159" t="s">
        <v>232</v>
      </c>
      <c r="AA6" s="159" t="s">
        <v>233</v>
      </c>
      <c r="AB6" s="159" t="s">
        <v>672</v>
      </c>
    </row>
    <row r="7" spans="1:33" ht="18" thickBot="1" thickTop="1">
      <c r="A7" s="186" t="e">
        <f>IF(#REF!&lt;&gt;#REF!,#REF!,"")</f>
        <v>#REF!</v>
      </c>
      <c r="B7" s="383">
        <v>2</v>
      </c>
      <c r="C7" s="316" t="s">
        <v>33</v>
      </c>
      <c r="D7" s="317">
        <v>2</v>
      </c>
      <c r="E7" s="303" t="s">
        <v>236</v>
      </c>
      <c r="F7" s="303" t="s">
        <v>734</v>
      </c>
      <c r="G7" s="304" t="s">
        <v>286</v>
      </c>
      <c r="H7" s="183" t="str">
        <f>VLOOKUP(E7,MD!$C$6:$K$102,3,FALSE)</f>
        <v>SWC</v>
      </c>
      <c r="I7" s="184" t="s">
        <v>113</v>
      </c>
      <c r="J7" s="184" t="str">
        <f>VLOOKUP(G7,MD!$C$6:$K$102,3,FALSE)</f>
        <v>柏陞</v>
      </c>
      <c r="K7" s="167"/>
      <c r="L7" s="167"/>
      <c r="M7" s="167"/>
      <c r="N7" s="167"/>
      <c r="O7" s="298"/>
      <c r="P7" s="298"/>
      <c r="Q7" s="298"/>
      <c r="R7" s="170">
        <v>1</v>
      </c>
      <c r="S7" s="185"/>
      <c r="T7" s="185"/>
      <c r="U7" s="185"/>
      <c r="V7" s="185">
        <f>T7*3+U7*0</f>
        <v>0</v>
      </c>
      <c r="X7" s="170">
        <v>1</v>
      </c>
      <c r="Y7" s="591"/>
      <c r="Z7" s="591"/>
      <c r="AA7" s="591"/>
      <c r="AB7" s="185">
        <f>Z7*3+AA7*0</f>
        <v>0</v>
      </c>
      <c r="AD7" s="524"/>
      <c r="AE7" s="586"/>
      <c r="AF7" s="586"/>
      <c r="AG7" s="587"/>
    </row>
    <row r="8" spans="1:33" ht="18" thickBot="1" thickTop="1">
      <c r="A8" s="186" t="e">
        <f>IF(#REF!&lt;&gt;#REF!,#REF!,"")</f>
        <v>#REF!</v>
      </c>
      <c r="B8" s="320">
        <v>3</v>
      </c>
      <c r="C8" s="316" t="s">
        <v>33</v>
      </c>
      <c r="D8" s="317">
        <v>3</v>
      </c>
      <c r="E8" s="303" t="s">
        <v>225</v>
      </c>
      <c r="F8" s="303" t="s">
        <v>734</v>
      </c>
      <c r="G8" s="304" t="s">
        <v>286</v>
      </c>
      <c r="H8" s="183" t="str">
        <f>VLOOKUP(E8,MD!$C$6:$K$102,3,FALSE)</f>
        <v>安柱</v>
      </c>
      <c r="I8" s="184" t="s">
        <v>116</v>
      </c>
      <c r="J8" s="184" t="str">
        <f>VLOOKUP(G8,MD!$C$6:$K$102,3,FALSE)</f>
        <v>柏陞</v>
      </c>
      <c r="K8" s="167"/>
      <c r="L8" s="167"/>
      <c r="M8" s="167"/>
      <c r="N8" s="167"/>
      <c r="O8" s="298"/>
      <c r="P8" s="298"/>
      <c r="Q8" s="298"/>
      <c r="R8" s="170">
        <v>2</v>
      </c>
      <c r="S8" s="185"/>
      <c r="T8" s="185"/>
      <c r="U8" s="185"/>
      <c r="V8" s="185">
        <f>T8*3+U8*0</f>
        <v>0</v>
      </c>
      <c r="X8" s="170">
        <v>2</v>
      </c>
      <c r="Y8" s="592"/>
      <c r="Z8" s="591"/>
      <c r="AA8" s="591"/>
      <c r="AB8" s="185">
        <f>Z8*3+AA8*0</f>
        <v>0</v>
      </c>
      <c r="AD8" s="524"/>
      <c r="AE8" s="587"/>
      <c r="AF8" s="587"/>
      <c r="AG8" s="588"/>
    </row>
    <row r="9" spans="1:33" ht="18" thickBot="1" thickTop="1">
      <c r="A9" s="186" t="e">
        <f>IF(#REF!&lt;&gt;#REF!,#REF!,"")</f>
        <v>#REF!</v>
      </c>
      <c r="B9" s="383">
        <v>4</v>
      </c>
      <c r="C9" s="316" t="s">
        <v>33</v>
      </c>
      <c r="D9" s="317">
        <v>4</v>
      </c>
      <c r="E9" s="303" t="s">
        <v>236</v>
      </c>
      <c r="F9" s="303" t="s">
        <v>734</v>
      </c>
      <c r="G9" s="304" t="s">
        <v>735</v>
      </c>
      <c r="H9" s="183" t="str">
        <f>VLOOKUP(E9,MD!$C$6:$K$102,3,FALSE)</f>
        <v>SWC</v>
      </c>
      <c r="I9" s="184" t="s">
        <v>112</v>
      </c>
      <c r="J9" s="184" t="str">
        <f>J6</f>
        <v>兄弟</v>
      </c>
      <c r="K9" s="167"/>
      <c r="L9" s="167"/>
      <c r="M9" s="167"/>
      <c r="N9" s="167"/>
      <c r="O9" s="298"/>
      <c r="P9" s="298"/>
      <c r="Q9" s="298"/>
      <c r="R9" s="170">
        <v>3</v>
      </c>
      <c r="S9" s="185"/>
      <c r="T9" s="185"/>
      <c r="U9" s="185"/>
      <c r="V9" s="185">
        <f>T9*3+U9*0</f>
        <v>0</v>
      </c>
      <c r="X9" s="170">
        <v>3</v>
      </c>
      <c r="Y9" s="591"/>
      <c r="Z9" s="591"/>
      <c r="AA9" s="591"/>
      <c r="AB9" s="185">
        <f>Z9*3+AA9*0</f>
        <v>0</v>
      </c>
      <c r="AD9" s="589"/>
      <c r="AE9" s="587"/>
      <c r="AF9" s="587"/>
      <c r="AG9" s="588"/>
    </row>
    <row r="10" spans="1:33" ht="18" thickBot="1" thickTop="1">
      <c r="A10" s="186" t="e">
        <f>IF(#REF!&lt;&gt;#REF!,#REF!,"")</f>
        <v>#REF!</v>
      </c>
      <c r="B10" s="320">
        <v>5</v>
      </c>
      <c r="C10" s="316" t="s">
        <v>33</v>
      </c>
      <c r="D10" s="317">
        <v>5</v>
      </c>
      <c r="E10" s="303" t="s">
        <v>286</v>
      </c>
      <c r="F10" s="303" t="s">
        <v>734</v>
      </c>
      <c r="G10" s="304" t="s">
        <v>735</v>
      </c>
      <c r="H10" s="183" t="str">
        <f>VLOOKUP(E10,MD!$C$6:$K$102,3,FALSE)</f>
        <v>柏陞</v>
      </c>
      <c r="I10" s="184" t="s">
        <v>114</v>
      </c>
      <c r="J10" s="184" t="str">
        <f>J6</f>
        <v>兄弟</v>
      </c>
      <c r="K10" s="167"/>
      <c r="L10" s="167"/>
      <c r="M10" s="167"/>
      <c r="N10" s="167"/>
      <c r="O10" s="298"/>
      <c r="P10" s="298"/>
      <c r="Q10" s="298"/>
      <c r="R10" s="170">
        <v>4</v>
      </c>
      <c r="S10" s="310"/>
      <c r="T10" s="185"/>
      <c r="U10" s="185"/>
      <c r="V10" s="185"/>
      <c r="X10" s="170">
        <v>4</v>
      </c>
      <c r="Y10" s="592"/>
      <c r="Z10" s="591"/>
      <c r="AA10" s="591"/>
      <c r="AB10" s="185">
        <f>Z10*3+AA10*0</f>
        <v>0</v>
      </c>
      <c r="AD10" s="590"/>
      <c r="AE10" s="587"/>
      <c r="AF10" s="587"/>
      <c r="AG10" s="588"/>
    </row>
    <row r="11" spans="1:25" ht="17.25" thickBot="1" thickTop="1">
      <c r="A11" s="186"/>
      <c r="B11" s="383">
        <v>6</v>
      </c>
      <c r="C11" s="311" t="s">
        <v>33</v>
      </c>
      <c r="D11" s="312">
        <v>6</v>
      </c>
      <c r="E11" s="308" t="s">
        <v>225</v>
      </c>
      <c r="F11" s="308" t="s">
        <v>734</v>
      </c>
      <c r="G11" s="309" t="s">
        <v>236</v>
      </c>
      <c r="H11" s="183" t="str">
        <f>VLOOKUP(E11,MD!$C$6:$K$102,3,FALSE)</f>
        <v>安柱</v>
      </c>
      <c r="I11" s="184" t="s">
        <v>112</v>
      </c>
      <c r="J11" s="184" t="str">
        <f>VLOOKUP(G11,MD!$C$6:$K$102,3,FALSE)</f>
        <v>SWC</v>
      </c>
      <c r="K11" s="167"/>
      <c r="L11" s="167"/>
      <c r="M11" s="167"/>
      <c r="N11" s="167"/>
      <c r="O11" s="298"/>
      <c r="P11" s="298"/>
      <c r="Q11" s="298"/>
      <c r="R11" s="195"/>
      <c r="S11" s="195"/>
      <c r="X11" s="195"/>
      <c r="Y11" s="195"/>
    </row>
    <row r="12" spans="1:28" ht="17.25" thickBot="1" thickTop="1">
      <c r="A12" s="186"/>
      <c r="B12" s="299">
        <v>7</v>
      </c>
      <c r="C12" s="386" t="s">
        <v>31</v>
      </c>
      <c r="D12" s="313">
        <v>1</v>
      </c>
      <c r="E12" s="314" t="s">
        <v>728</v>
      </c>
      <c r="F12" s="314" t="s">
        <v>734</v>
      </c>
      <c r="G12" s="315" t="s">
        <v>736</v>
      </c>
      <c r="H12" s="184" t="str">
        <f>VLOOKUP(E12,MD!$C$6:$K$102,3,FALSE)</f>
        <v>Alps - 廢青</v>
      </c>
      <c r="I12" s="184" t="s">
        <v>114</v>
      </c>
      <c r="J12" s="184" t="str">
        <f>MD!L106</f>
        <v>九龍塘</v>
      </c>
      <c r="K12" s="167"/>
      <c r="L12" s="167"/>
      <c r="M12" s="167"/>
      <c r="N12" s="167"/>
      <c r="O12" s="298"/>
      <c r="P12" s="298"/>
      <c r="Q12" s="298"/>
      <c r="R12" s="176" t="s">
        <v>670</v>
      </c>
      <c r="S12" s="159" t="s">
        <v>671</v>
      </c>
      <c r="T12" s="159" t="s">
        <v>232</v>
      </c>
      <c r="U12" s="159" t="s">
        <v>233</v>
      </c>
      <c r="V12" s="159" t="s">
        <v>672</v>
      </c>
      <c r="X12" s="176" t="s">
        <v>670</v>
      </c>
      <c r="Y12" s="159" t="s">
        <v>671</v>
      </c>
      <c r="Z12" s="159" t="s">
        <v>232</v>
      </c>
      <c r="AA12" s="159" t="s">
        <v>233</v>
      </c>
      <c r="AB12" s="159" t="s">
        <v>672</v>
      </c>
    </row>
    <row r="13" spans="1:28" ht="17.25" thickBot="1" thickTop="1">
      <c r="A13" s="186"/>
      <c r="B13" s="305">
        <v>8</v>
      </c>
      <c r="C13" s="316" t="s">
        <v>31</v>
      </c>
      <c r="D13" s="317">
        <v>2</v>
      </c>
      <c r="E13" s="303" t="s">
        <v>20</v>
      </c>
      <c r="F13" s="303" t="s">
        <v>734</v>
      </c>
      <c r="G13" s="304" t="s">
        <v>21</v>
      </c>
      <c r="H13" s="184" t="str">
        <f>VLOOKUP(E13,MD!$C$6:$K$102,3,FALSE)</f>
        <v>SA</v>
      </c>
      <c r="I13" s="184" t="s">
        <v>112</v>
      </c>
      <c r="J13" s="184" t="str">
        <f>VLOOKUP(G13,MD!$C$6:$K$102,3,FALSE)</f>
        <v>霖完未Jack</v>
      </c>
      <c r="K13" s="167"/>
      <c r="L13" s="167"/>
      <c r="M13" s="167"/>
      <c r="N13" s="167"/>
      <c r="O13" s="298"/>
      <c r="P13" s="298"/>
      <c r="Q13" s="298" t="s">
        <v>331</v>
      </c>
      <c r="R13" s="170">
        <v>1</v>
      </c>
      <c r="S13" s="584" t="s">
        <v>1146</v>
      </c>
      <c r="T13" s="185">
        <v>3</v>
      </c>
      <c r="U13" s="185">
        <v>0</v>
      </c>
      <c r="V13" s="185">
        <f>T13*3+U13*0</f>
        <v>9</v>
      </c>
      <c r="W13" s="157" t="s">
        <v>332</v>
      </c>
      <c r="X13" s="170">
        <v>1</v>
      </c>
      <c r="Y13" s="591" t="s">
        <v>1153</v>
      </c>
      <c r="Z13" s="591">
        <v>3</v>
      </c>
      <c r="AA13" s="591">
        <v>0</v>
      </c>
      <c r="AB13" s="185">
        <f>Z13*3+AA13*0</f>
        <v>9</v>
      </c>
    </row>
    <row r="14" spans="1:29" ht="18" thickBot="1" thickTop="1">
      <c r="A14" s="186"/>
      <c r="B14" s="305">
        <v>9</v>
      </c>
      <c r="C14" s="316" t="s">
        <v>31</v>
      </c>
      <c r="D14" s="317">
        <v>3</v>
      </c>
      <c r="E14" s="303" t="s">
        <v>728</v>
      </c>
      <c r="F14" s="303" t="s">
        <v>734</v>
      </c>
      <c r="G14" s="303" t="s">
        <v>21</v>
      </c>
      <c r="H14" s="183" t="str">
        <f>VLOOKUP(E14,MD!$C$6:$K$102,3,FALSE)</f>
        <v>Alps - 廢青</v>
      </c>
      <c r="I14" s="184" t="s">
        <v>114</v>
      </c>
      <c r="J14" s="184" t="str">
        <f>VLOOKUP(G14,MD!$C$6:$K$102,3,FALSE)</f>
        <v>霖完未Jack</v>
      </c>
      <c r="K14" s="167"/>
      <c r="L14" s="167"/>
      <c r="M14" s="167"/>
      <c r="N14" s="167"/>
      <c r="O14" s="298"/>
      <c r="P14" s="298"/>
      <c r="Q14" s="298"/>
      <c r="R14" s="170">
        <v>2</v>
      </c>
      <c r="S14" s="584" t="s">
        <v>1147</v>
      </c>
      <c r="T14" s="185">
        <v>2</v>
      </c>
      <c r="U14" s="185">
        <v>1</v>
      </c>
      <c r="V14" s="185">
        <f>T14*3+U14*0</f>
        <v>6</v>
      </c>
      <c r="X14" s="170">
        <v>2</v>
      </c>
      <c r="Y14" s="592" t="s">
        <v>1152</v>
      </c>
      <c r="Z14" s="591">
        <v>1</v>
      </c>
      <c r="AA14" s="591">
        <v>2</v>
      </c>
      <c r="AB14" s="185">
        <f>Z14*3+AA14*0</f>
        <v>3</v>
      </c>
      <c r="AC14" s="157">
        <f>(M25+M26+L28)/(L25+L26+M28)</f>
        <v>0.9649122807017544</v>
      </c>
    </row>
    <row r="15" spans="1:29" ht="17.25" thickBot="1" thickTop="1">
      <c r="A15" s="186"/>
      <c r="B15" s="305">
        <v>10</v>
      </c>
      <c r="C15" s="316" t="s">
        <v>31</v>
      </c>
      <c r="D15" s="317">
        <v>4</v>
      </c>
      <c r="E15" s="303" t="s">
        <v>20</v>
      </c>
      <c r="F15" s="303" t="s">
        <v>734</v>
      </c>
      <c r="G15" s="304" t="s">
        <v>736</v>
      </c>
      <c r="H15" s="184" t="str">
        <f>VLOOKUP(E15,MD!$C$6:$K$102,3,FALSE)</f>
        <v>SA</v>
      </c>
      <c r="I15" s="184" t="s">
        <v>114</v>
      </c>
      <c r="J15" s="184" t="str">
        <f>J12</f>
        <v>九龍塘</v>
      </c>
      <c r="K15" s="167"/>
      <c r="L15" s="167"/>
      <c r="M15" s="167"/>
      <c r="N15" s="167"/>
      <c r="O15" s="298"/>
      <c r="P15" s="298"/>
      <c r="Q15" s="298"/>
      <c r="R15" s="170">
        <v>3</v>
      </c>
      <c r="S15" s="185" t="s">
        <v>1148</v>
      </c>
      <c r="T15" s="185">
        <v>1</v>
      </c>
      <c r="U15" s="185">
        <v>2</v>
      </c>
      <c r="V15" s="185">
        <f>T15*3+U15*0</f>
        <v>3</v>
      </c>
      <c r="X15" s="170">
        <v>3</v>
      </c>
      <c r="Y15" s="591" t="s">
        <v>1150</v>
      </c>
      <c r="Z15" s="591">
        <v>1</v>
      </c>
      <c r="AA15" s="591">
        <v>2</v>
      </c>
      <c r="AB15" s="185">
        <f>Z15*3+AA15*0</f>
        <v>3</v>
      </c>
      <c r="AC15" s="157">
        <f>(L25+L27+M29)/(M25+M27+L29)</f>
        <v>0.9555555555555556</v>
      </c>
    </row>
    <row r="16" spans="1:29" ht="18" thickBot="1" thickTop="1">
      <c r="A16" s="186"/>
      <c r="B16" s="299">
        <v>11</v>
      </c>
      <c r="C16" s="316" t="s">
        <v>31</v>
      </c>
      <c r="D16" s="317">
        <v>5</v>
      </c>
      <c r="E16" s="303" t="s">
        <v>21</v>
      </c>
      <c r="F16" s="303" t="s">
        <v>734</v>
      </c>
      <c r="G16" s="304" t="s">
        <v>736</v>
      </c>
      <c r="H16" s="184" t="str">
        <f>VLOOKUP(E16,MD!$C$6:$K$102,3,FALSE)</f>
        <v>霖完未Jack</v>
      </c>
      <c r="I16" s="184" t="s">
        <v>117</v>
      </c>
      <c r="J16" s="184" t="str">
        <f>J12</f>
        <v>九龍塘</v>
      </c>
      <c r="K16" s="167"/>
      <c r="L16" s="167"/>
      <c r="M16" s="167"/>
      <c r="N16" s="167"/>
      <c r="O16" s="298"/>
      <c r="P16" s="298"/>
      <c r="Q16" s="298"/>
      <c r="R16" s="170">
        <v>4</v>
      </c>
      <c r="S16" s="584" t="s">
        <v>1149</v>
      </c>
      <c r="T16" s="185">
        <v>0</v>
      </c>
      <c r="U16" s="185">
        <v>3</v>
      </c>
      <c r="V16" s="185">
        <f>T16*3+U16*0</f>
        <v>0</v>
      </c>
      <c r="X16" s="170">
        <v>4</v>
      </c>
      <c r="Y16" s="592" t="s">
        <v>1151</v>
      </c>
      <c r="Z16" s="591">
        <v>1</v>
      </c>
      <c r="AA16" s="591">
        <v>2</v>
      </c>
      <c r="AB16" s="185">
        <f>Z16*3+AA16*0</f>
        <v>3</v>
      </c>
      <c r="AC16" s="157">
        <f>(M24+M27+M28)/(L24+L27+L28)</f>
        <v>0.8721804511278195</v>
      </c>
    </row>
    <row r="17" spans="1:25" ht="17.25" thickBot="1" thickTop="1">
      <c r="A17" s="186"/>
      <c r="B17" s="305">
        <v>12</v>
      </c>
      <c r="C17" s="311" t="s">
        <v>31</v>
      </c>
      <c r="D17" s="312">
        <v>6</v>
      </c>
      <c r="E17" s="308" t="s">
        <v>728</v>
      </c>
      <c r="F17" s="308" t="s">
        <v>734</v>
      </c>
      <c r="G17" s="309" t="s">
        <v>20</v>
      </c>
      <c r="H17" s="184" t="str">
        <f>VLOOKUP(E17,MD!$C$6:$K$102,3,FALSE)</f>
        <v>Alps - 廢青</v>
      </c>
      <c r="I17" s="184" t="s">
        <v>112</v>
      </c>
      <c r="J17" s="184" t="str">
        <f>VLOOKUP(G17,MD!$C$6:$K$102,3,FALSE)</f>
        <v>SA</v>
      </c>
      <c r="K17" s="203"/>
      <c r="L17" s="203"/>
      <c r="M17" s="203"/>
      <c r="N17" s="203"/>
      <c r="O17" s="318"/>
      <c r="P17" s="318"/>
      <c r="Q17" s="318"/>
      <c r="R17" s="195"/>
      <c r="S17" s="195"/>
      <c r="X17" s="195"/>
      <c r="Y17" s="195"/>
    </row>
    <row r="18" spans="1:28" ht="17.25" thickBot="1" thickTop="1">
      <c r="A18" s="186"/>
      <c r="B18" s="299">
        <v>13</v>
      </c>
      <c r="C18" s="319" t="s">
        <v>22</v>
      </c>
      <c r="D18" s="301">
        <v>1</v>
      </c>
      <c r="E18" s="320" t="s">
        <v>23</v>
      </c>
      <c r="F18" s="314" t="s">
        <v>734</v>
      </c>
      <c r="G18" s="315" t="s">
        <v>737</v>
      </c>
      <c r="H18" s="184" t="str">
        <f>VLOOKUP(E18,MD!$C$6:$K$102,3,FALSE)</f>
        <v>熱情的邁阿密</v>
      </c>
      <c r="I18" s="184" t="s">
        <v>118</v>
      </c>
      <c r="J18" s="184" t="str">
        <f>MD!I107</f>
        <v>艾力飛驒二隊</v>
      </c>
      <c r="K18" s="167">
        <v>2</v>
      </c>
      <c r="L18" s="167">
        <f>21+21</f>
        <v>42</v>
      </c>
      <c r="M18" s="167">
        <f>9+16</f>
        <v>25</v>
      </c>
      <c r="N18" s="167">
        <v>0</v>
      </c>
      <c r="O18" s="298" t="s">
        <v>1141</v>
      </c>
      <c r="P18" s="298"/>
      <c r="Q18" s="298"/>
      <c r="R18" s="176" t="s">
        <v>670</v>
      </c>
      <c r="S18" s="159" t="s">
        <v>671</v>
      </c>
      <c r="T18" s="159" t="s">
        <v>232</v>
      </c>
      <c r="U18" s="159" t="s">
        <v>233</v>
      </c>
      <c r="V18" s="159" t="s">
        <v>672</v>
      </c>
      <c r="X18" s="176" t="s">
        <v>670</v>
      </c>
      <c r="Y18" s="159" t="s">
        <v>671</v>
      </c>
      <c r="Z18" s="159" t="s">
        <v>232</v>
      </c>
      <c r="AA18" s="159" t="s">
        <v>233</v>
      </c>
      <c r="AB18" s="159" t="s">
        <v>672</v>
      </c>
    </row>
    <row r="19" spans="1:28" ht="17.25" thickBot="1" thickTop="1">
      <c r="A19" s="186" t="e">
        <f>IF(#REF!&lt;&gt;#REF!,#REF!,"")</f>
        <v>#REF!</v>
      </c>
      <c r="B19" s="305">
        <v>14</v>
      </c>
      <c r="C19" s="316" t="s">
        <v>22</v>
      </c>
      <c r="D19" s="301">
        <v>2</v>
      </c>
      <c r="E19" s="302" t="s">
        <v>24</v>
      </c>
      <c r="F19" s="303" t="s">
        <v>734</v>
      </c>
      <c r="G19" s="304" t="s">
        <v>25</v>
      </c>
      <c r="H19" s="184" t="str">
        <f>VLOOKUP(E19,MD!$C$6:$K$102,3,FALSE)</f>
        <v>哥斯拉</v>
      </c>
      <c r="I19" s="184" t="s">
        <v>114</v>
      </c>
      <c r="J19" s="184" t="str">
        <f>VLOOKUP(G19,MD!$C$6:$K$102,3,FALSE)</f>
        <v>AK</v>
      </c>
      <c r="K19" s="167">
        <v>2</v>
      </c>
      <c r="L19" s="167">
        <f>21+21</f>
        <v>42</v>
      </c>
      <c r="M19" s="167">
        <f>16+14</f>
        <v>30</v>
      </c>
      <c r="N19" s="167">
        <v>0</v>
      </c>
      <c r="O19" s="298" t="s">
        <v>1142</v>
      </c>
      <c r="P19" s="298"/>
      <c r="Q19" s="298" t="s">
        <v>74</v>
      </c>
      <c r="R19" s="170">
        <v>1</v>
      </c>
      <c r="S19" s="185" t="str">
        <f>H30</f>
        <v>Alps JZ</v>
      </c>
      <c r="T19" s="185">
        <v>3</v>
      </c>
      <c r="U19" s="185">
        <v>0</v>
      </c>
      <c r="V19" s="185">
        <f>T19*3+U19*0</f>
        <v>9</v>
      </c>
      <c r="W19" s="157" t="s">
        <v>16</v>
      </c>
      <c r="X19" s="170">
        <v>1</v>
      </c>
      <c r="Y19" s="185" t="str">
        <f>J41</f>
        <v>紅藍</v>
      </c>
      <c r="Z19" s="185">
        <v>3</v>
      </c>
      <c r="AA19" s="185">
        <v>0</v>
      </c>
      <c r="AB19" s="185">
        <f>Z19*3+AA19*0</f>
        <v>9</v>
      </c>
    </row>
    <row r="20" spans="1:28" ht="17.25" thickBot="1" thickTop="1">
      <c r="A20" s="186" t="e">
        <f>IF(#REF!&lt;&gt;#REF!,#REF!,"")</f>
        <v>#REF!</v>
      </c>
      <c r="B20" s="305">
        <v>15</v>
      </c>
      <c r="C20" s="387" t="s">
        <v>22</v>
      </c>
      <c r="D20" s="317">
        <v>3</v>
      </c>
      <c r="E20" s="303" t="s">
        <v>23</v>
      </c>
      <c r="F20" s="303" t="s">
        <v>734</v>
      </c>
      <c r="G20" s="303" t="s">
        <v>25</v>
      </c>
      <c r="H20" s="183" t="str">
        <f>VLOOKUP(E20,MD!$C$6:$K$102,3,FALSE)</f>
        <v>熱情的邁阿密</v>
      </c>
      <c r="I20" s="184" t="s">
        <v>114</v>
      </c>
      <c r="J20" s="184" t="str">
        <f>VLOOKUP(G20,MD!$C$6:$K$102,3,FALSE)</f>
        <v>AK</v>
      </c>
      <c r="K20" s="167">
        <v>2</v>
      </c>
      <c r="L20" s="167">
        <f>21+21</f>
        <v>42</v>
      </c>
      <c r="M20" s="167">
        <f>17+10</f>
        <v>27</v>
      </c>
      <c r="N20" s="167">
        <v>0</v>
      </c>
      <c r="O20" s="298" t="s">
        <v>1070</v>
      </c>
      <c r="P20" s="298"/>
      <c r="Q20" s="298"/>
      <c r="R20" s="170">
        <v>2</v>
      </c>
      <c r="S20" s="185" t="str">
        <f>H31</f>
        <v>RCDC</v>
      </c>
      <c r="T20" s="185">
        <v>2</v>
      </c>
      <c r="U20" s="185">
        <v>1</v>
      </c>
      <c r="V20" s="185">
        <f>T20*3+U20*0</f>
        <v>6</v>
      </c>
      <c r="X20" s="170">
        <v>2</v>
      </c>
      <c r="Y20" s="185" t="str">
        <f>H38</f>
        <v>ALPS-FJ</v>
      </c>
      <c r="Z20" s="185">
        <v>2</v>
      </c>
      <c r="AA20" s="185">
        <v>1</v>
      </c>
      <c r="AB20" s="185">
        <f>Z20*3+AA20*0</f>
        <v>6</v>
      </c>
    </row>
    <row r="21" spans="1:28" ht="17.25" thickBot="1" thickTop="1">
      <c r="A21" s="186" t="e">
        <f>IF(#REF!&lt;&gt;#REF!,#REF!,"")</f>
        <v>#REF!</v>
      </c>
      <c r="B21" s="305">
        <v>16</v>
      </c>
      <c r="C21" s="316" t="s">
        <v>22</v>
      </c>
      <c r="D21" s="301">
        <v>4</v>
      </c>
      <c r="E21" s="302" t="s">
        <v>24</v>
      </c>
      <c r="F21" s="303" t="s">
        <v>734</v>
      </c>
      <c r="G21" s="304" t="s">
        <v>737</v>
      </c>
      <c r="H21" s="184" t="str">
        <f>VLOOKUP(E21,MD!$C$6:$K$102,3,FALSE)</f>
        <v>哥斯拉</v>
      </c>
      <c r="I21" s="184" t="s">
        <v>114</v>
      </c>
      <c r="J21" s="184" t="str">
        <f>J18</f>
        <v>艾力飛驒二隊</v>
      </c>
      <c r="K21" s="167">
        <v>2</v>
      </c>
      <c r="L21" s="167">
        <f>21+21</f>
        <v>42</v>
      </c>
      <c r="M21" s="167">
        <f>13+8</f>
        <v>21</v>
      </c>
      <c r="N21" s="167">
        <v>0</v>
      </c>
      <c r="O21" s="298" t="s">
        <v>1143</v>
      </c>
      <c r="P21" s="298"/>
      <c r="Q21" s="298"/>
      <c r="R21" s="170">
        <v>3</v>
      </c>
      <c r="S21" s="185" t="str">
        <f>H34</f>
        <v>C &amp; K</v>
      </c>
      <c r="T21" s="185">
        <v>1</v>
      </c>
      <c r="U21" s="185">
        <v>2</v>
      </c>
      <c r="V21" s="185">
        <f>T21*3+U21*0</f>
        <v>3</v>
      </c>
      <c r="X21" s="170">
        <v>3</v>
      </c>
      <c r="Y21" s="185" t="str">
        <f>J37</f>
        <v>SCAA-99</v>
      </c>
      <c r="Z21" s="185">
        <v>1</v>
      </c>
      <c r="AA21" s="185">
        <v>2</v>
      </c>
      <c r="AB21" s="185">
        <f>Z21*3+AA21*0</f>
        <v>3</v>
      </c>
    </row>
    <row r="22" spans="1:28" ht="17.25" thickBot="1" thickTop="1">
      <c r="A22" s="186" t="e">
        <f>IF(#REF!&lt;&gt;#REF!,#REF!,"")</f>
        <v>#REF!</v>
      </c>
      <c r="B22" s="299">
        <v>17</v>
      </c>
      <c r="C22" s="316" t="s">
        <v>22</v>
      </c>
      <c r="D22" s="301">
        <v>5</v>
      </c>
      <c r="E22" s="302" t="s">
        <v>25</v>
      </c>
      <c r="F22" s="303" t="s">
        <v>734</v>
      </c>
      <c r="G22" s="304" t="s">
        <v>737</v>
      </c>
      <c r="H22" s="184" t="str">
        <f>VLOOKUP(E22,MD!$C$6:$K$102,3,FALSE)</f>
        <v>AK</v>
      </c>
      <c r="I22" s="184" t="s">
        <v>114</v>
      </c>
      <c r="J22" s="184" t="str">
        <f>J18</f>
        <v>艾力飛驒二隊</v>
      </c>
      <c r="K22" s="167">
        <v>2</v>
      </c>
      <c r="L22" s="167">
        <f>21+21</f>
        <v>42</v>
      </c>
      <c r="M22" s="167">
        <f>12+13</f>
        <v>25</v>
      </c>
      <c r="N22" s="167">
        <v>0</v>
      </c>
      <c r="O22" s="298" t="s">
        <v>1144</v>
      </c>
      <c r="P22" s="298"/>
      <c r="Q22" s="298"/>
      <c r="R22" s="170">
        <v>4</v>
      </c>
      <c r="S22" s="185" t="str">
        <f>J34</f>
        <v>下一隊</v>
      </c>
      <c r="T22" s="185">
        <v>0</v>
      </c>
      <c r="U22" s="185">
        <v>3</v>
      </c>
      <c r="V22" s="185">
        <f>T22*3+U22*0</f>
        <v>0</v>
      </c>
      <c r="X22" s="170"/>
      <c r="Y22" s="571" t="str">
        <f>J36</f>
        <v>Promise Breaker</v>
      </c>
      <c r="Z22" s="185"/>
      <c r="AA22" s="185"/>
      <c r="AB22" s="185">
        <f>Z22*3+AA22*0</f>
        <v>0</v>
      </c>
    </row>
    <row r="23" spans="1:24" ht="17.25" thickBot="1" thickTop="1">
      <c r="A23" s="186" t="e">
        <f>IF(#REF!&lt;&gt;#REF!,#REF!,"")</f>
        <v>#REF!</v>
      </c>
      <c r="B23" s="305">
        <v>18</v>
      </c>
      <c r="C23" s="311" t="s">
        <v>22</v>
      </c>
      <c r="D23" s="312">
        <v>6</v>
      </c>
      <c r="E23" s="307" t="s">
        <v>23</v>
      </c>
      <c r="F23" s="308" t="s">
        <v>734</v>
      </c>
      <c r="G23" s="309" t="s">
        <v>24</v>
      </c>
      <c r="H23" s="184" t="str">
        <f>VLOOKUP(E23,MD!$C$6:$K$102,3,FALSE)</f>
        <v>熱情的邁阿密</v>
      </c>
      <c r="I23" s="184" t="s">
        <v>114</v>
      </c>
      <c r="J23" s="184" t="str">
        <f>VLOOKUP(G23,MD!$C$6:$K$102,3,FALSE)</f>
        <v>哥斯拉</v>
      </c>
      <c r="K23" s="167">
        <v>0</v>
      </c>
      <c r="L23" s="167">
        <f>14+18</f>
        <v>32</v>
      </c>
      <c r="M23" s="167">
        <f>21+21</f>
        <v>42</v>
      </c>
      <c r="N23" s="167">
        <v>2</v>
      </c>
      <c r="O23" s="298" t="s">
        <v>1145</v>
      </c>
      <c r="P23" s="298"/>
      <c r="Q23" s="298"/>
      <c r="R23" s="195"/>
      <c r="X23" s="195"/>
    </row>
    <row r="24" spans="1:28" ht="17.25" thickBot="1" thickTop="1">
      <c r="A24" s="186" t="e">
        <f>IF(#REF!&lt;&gt;#REF!,#REF!,"")</f>
        <v>#REF!</v>
      </c>
      <c r="B24" s="299">
        <v>19</v>
      </c>
      <c r="C24" s="300" t="s">
        <v>26</v>
      </c>
      <c r="D24" s="301">
        <v>1</v>
      </c>
      <c r="E24" s="302" t="s">
        <v>27</v>
      </c>
      <c r="F24" s="303" t="s">
        <v>734</v>
      </c>
      <c r="G24" s="304" t="s">
        <v>738</v>
      </c>
      <c r="H24" s="184" t="str">
        <f>VLOOKUP(E24,MD!$C$6:$K$102,3,FALSE)</f>
        <v>SBDW</v>
      </c>
      <c r="I24" s="184" t="s">
        <v>114</v>
      </c>
      <c r="J24" s="184" t="str">
        <f>MD!L108</f>
        <v>豬扒關梓烽</v>
      </c>
      <c r="K24" s="167">
        <v>2</v>
      </c>
      <c r="L24" s="167">
        <v>45</v>
      </c>
      <c r="M24" s="167">
        <v>39</v>
      </c>
      <c r="N24" s="167">
        <v>0</v>
      </c>
      <c r="O24" s="298" t="s">
        <v>1119</v>
      </c>
      <c r="P24" s="298"/>
      <c r="Q24" s="298" t="s">
        <v>76</v>
      </c>
      <c r="R24" s="176" t="s">
        <v>670</v>
      </c>
      <c r="S24" s="159" t="s">
        <v>671</v>
      </c>
      <c r="T24" s="159" t="s">
        <v>232</v>
      </c>
      <c r="U24" s="159" t="s">
        <v>233</v>
      </c>
      <c r="V24" s="159" t="s">
        <v>672</v>
      </c>
      <c r="W24" s="157" t="s">
        <v>77</v>
      </c>
      <c r="X24" s="176" t="s">
        <v>670</v>
      </c>
      <c r="Y24" s="159" t="s">
        <v>671</v>
      </c>
      <c r="Z24" s="159" t="s">
        <v>232</v>
      </c>
      <c r="AA24" s="159" t="s">
        <v>233</v>
      </c>
      <c r="AB24" s="159" t="s">
        <v>672</v>
      </c>
    </row>
    <row r="25" spans="1:28" ht="17.25" thickBot="1" thickTop="1">
      <c r="A25" s="186" t="e">
        <f>IF(#REF!&lt;&gt;#REF!,#REF!,"")</f>
        <v>#REF!</v>
      </c>
      <c r="B25" s="305">
        <v>20</v>
      </c>
      <c r="C25" s="300" t="s">
        <v>26</v>
      </c>
      <c r="D25" s="301">
        <v>2</v>
      </c>
      <c r="E25" s="302" t="s">
        <v>28</v>
      </c>
      <c r="F25" s="303" t="s">
        <v>734</v>
      </c>
      <c r="G25" s="304" t="s">
        <v>29</v>
      </c>
      <c r="H25" s="184" t="str">
        <f>VLOOKUP(E25,MD!$C$6:$K$102,3,FALSE)</f>
        <v>SLD</v>
      </c>
      <c r="I25" s="184" t="s">
        <v>114</v>
      </c>
      <c r="J25" s="184" t="str">
        <f>VLOOKUP(G25,MD!$C$6:$K$102,3,FALSE)</f>
        <v>小矮人</v>
      </c>
      <c r="K25" s="167">
        <v>2</v>
      </c>
      <c r="L25" s="167">
        <v>50</v>
      </c>
      <c r="M25" s="167">
        <v>37</v>
      </c>
      <c r="N25" s="167">
        <v>1</v>
      </c>
      <c r="O25" s="298" t="s">
        <v>1120</v>
      </c>
      <c r="P25" s="298"/>
      <c r="Q25" s="298"/>
      <c r="R25" s="170">
        <v>1</v>
      </c>
      <c r="S25" s="185" t="str">
        <f>J46</f>
        <v>B&amp;C</v>
      </c>
      <c r="T25" s="185">
        <v>3</v>
      </c>
      <c r="U25" s="185">
        <v>0</v>
      </c>
      <c r="V25" s="185">
        <f>T25*3+U25*0</f>
        <v>9</v>
      </c>
      <c r="X25" s="170">
        <v>1</v>
      </c>
      <c r="Y25" s="185"/>
      <c r="Z25" s="185"/>
      <c r="AA25" s="185"/>
      <c r="AB25" s="185">
        <f>Z25*3+AA25*0</f>
        <v>0</v>
      </c>
    </row>
    <row r="26" spans="1:28" ht="17.25" thickBot="1" thickTop="1">
      <c r="A26" s="186" t="e">
        <f>IF(#REF!&lt;&gt;#REF!,#REF!,"")</f>
        <v>#REF!</v>
      </c>
      <c r="B26" s="305">
        <v>21</v>
      </c>
      <c r="C26" s="316" t="s">
        <v>26</v>
      </c>
      <c r="D26" s="317">
        <v>3</v>
      </c>
      <c r="E26" s="303" t="s">
        <v>27</v>
      </c>
      <c r="F26" s="303" t="s">
        <v>734</v>
      </c>
      <c r="G26" s="303" t="s">
        <v>29</v>
      </c>
      <c r="H26" s="183" t="str">
        <f>VLOOKUP(E26,MD!$C$6:$K$102,3,FALSE)</f>
        <v>SBDW</v>
      </c>
      <c r="I26" s="184" t="s">
        <v>114</v>
      </c>
      <c r="J26" s="184" t="str">
        <f>VLOOKUP(G26,MD!$C$6:$K$102,3,FALSE)</f>
        <v>小矮人</v>
      </c>
      <c r="K26" s="167">
        <v>2</v>
      </c>
      <c r="L26" s="167">
        <v>42</v>
      </c>
      <c r="M26" s="167">
        <v>31</v>
      </c>
      <c r="N26" s="167">
        <v>0</v>
      </c>
      <c r="O26" s="298" t="s">
        <v>1121</v>
      </c>
      <c r="P26" s="298"/>
      <c r="Q26" s="298"/>
      <c r="R26" s="170">
        <v>2</v>
      </c>
      <c r="S26" s="185" t="str">
        <f>H46</f>
        <v>TTYY</v>
      </c>
      <c r="T26" s="185">
        <v>2</v>
      </c>
      <c r="U26" s="185">
        <v>1</v>
      </c>
      <c r="V26" s="185">
        <f>T26*3+U26*0</f>
        <v>6</v>
      </c>
      <c r="X26" s="170">
        <v>2</v>
      </c>
      <c r="Y26" s="185"/>
      <c r="Z26" s="185"/>
      <c r="AA26" s="185"/>
      <c r="AB26" s="185">
        <f>Z26*3+AA26*0</f>
        <v>0</v>
      </c>
    </row>
    <row r="27" spans="1:28" ht="17.25" thickBot="1" thickTop="1">
      <c r="A27" s="186" t="e">
        <f>IF(#REF!&lt;&gt;#REF!,#REF!,"")</f>
        <v>#REF!</v>
      </c>
      <c r="B27" s="305">
        <v>22</v>
      </c>
      <c r="C27" s="300" t="s">
        <v>26</v>
      </c>
      <c r="D27" s="301">
        <v>4</v>
      </c>
      <c r="E27" s="302" t="s">
        <v>28</v>
      </c>
      <c r="F27" s="303" t="s">
        <v>734</v>
      </c>
      <c r="G27" s="304" t="s">
        <v>738</v>
      </c>
      <c r="H27" s="184" t="str">
        <f>VLOOKUP(E27,MD!$C$6:$K$102,3,FALSE)</f>
        <v>SLD</v>
      </c>
      <c r="I27" s="184" t="s">
        <v>114</v>
      </c>
      <c r="J27" s="184" t="str">
        <f>J24</f>
        <v>豬扒關梓烽</v>
      </c>
      <c r="K27" s="167">
        <v>1</v>
      </c>
      <c r="L27" s="167">
        <v>46</v>
      </c>
      <c r="M27" s="167">
        <v>55</v>
      </c>
      <c r="N27" s="167">
        <v>2</v>
      </c>
      <c r="O27" s="298" t="s">
        <v>1122</v>
      </c>
      <c r="P27" s="298"/>
      <c r="Q27" s="298"/>
      <c r="R27" s="170"/>
      <c r="S27" s="571" t="str">
        <f>H42</f>
        <v>撈碧鵰</v>
      </c>
      <c r="T27" s="185"/>
      <c r="U27" s="185"/>
      <c r="V27" s="185">
        <f>T27*3+U27*0</f>
        <v>0</v>
      </c>
      <c r="X27" s="170">
        <v>3</v>
      </c>
      <c r="Y27" s="185"/>
      <c r="Z27" s="185"/>
      <c r="AA27" s="185"/>
      <c r="AB27" s="185">
        <f>Z27*3+AA27*0</f>
        <v>0</v>
      </c>
    </row>
    <row r="28" spans="1:28" ht="17.25" thickBot="1" thickTop="1">
      <c r="A28" s="186" t="e">
        <f>IF(#REF!&lt;&gt;#REF!,#REF!,"")</f>
        <v>#REF!</v>
      </c>
      <c r="B28" s="299">
        <v>23</v>
      </c>
      <c r="C28" s="300" t="s">
        <v>26</v>
      </c>
      <c r="D28" s="301">
        <v>5</v>
      </c>
      <c r="E28" s="302" t="s">
        <v>29</v>
      </c>
      <c r="F28" s="303" t="s">
        <v>734</v>
      </c>
      <c r="G28" s="304" t="s">
        <v>738</v>
      </c>
      <c r="H28" s="184" t="str">
        <f>VLOOKUP(E28,MD!$C$6:$K$102,3,FALSE)</f>
        <v>小矮人</v>
      </c>
      <c r="I28" s="184" t="s">
        <v>114</v>
      </c>
      <c r="J28" s="184" t="str">
        <f>J24</f>
        <v>豬扒關梓烽</v>
      </c>
      <c r="K28" s="167">
        <v>2</v>
      </c>
      <c r="L28" s="167">
        <v>42</v>
      </c>
      <c r="M28" s="167">
        <v>22</v>
      </c>
      <c r="N28" s="167">
        <v>0</v>
      </c>
      <c r="O28" s="298" t="s">
        <v>1123</v>
      </c>
      <c r="P28" s="298"/>
      <c r="Q28" s="298"/>
      <c r="R28" s="170"/>
      <c r="S28" s="571" t="str">
        <f>H43</f>
        <v>AM</v>
      </c>
      <c r="T28" s="185"/>
      <c r="U28" s="185"/>
      <c r="V28" s="185"/>
      <c r="X28" s="170">
        <v>4</v>
      </c>
      <c r="Y28" s="310"/>
      <c r="Z28" s="185"/>
      <c r="AA28" s="185"/>
      <c r="AB28" s="185">
        <f>Z28*3+AA28*0</f>
        <v>0</v>
      </c>
    </row>
    <row r="29" spans="1:19" ht="17.25" thickBot="1" thickTop="1">
      <c r="A29" s="186" t="e">
        <f>IF(#REF!&lt;&gt;#REF!,#REF!,"")</f>
        <v>#REF!</v>
      </c>
      <c r="B29" s="305">
        <v>24</v>
      </c>
      <c r="C29" s="300" t="s">
        <v>26</v>
      </c>
      <c r="D29" s="312">
        <v>6</v>
      </c>
      <c r="E29" s="307" t="s">
        <v>27</v>
      </c>
      <c r="F29" s="308" t="s">
        <v>734</v>
      </c>
      <c r="G29" s="309" t="s">
        <v>28</v>
      </c>
      <c r="H29" s="184" t="str">
        <f>VLOOKUP(E29,MD!$C$6:$K$102,3,FALSE)</f>
        <v>SBDW</v>
      </c>
      <c r="I29" s="184" t="s">
        <v>114</v>
      </c>
      <c r="J29" s="184" t="str">
        <f>VLOOKUP(G29,MD!$C$6:$K$102,3,FALSE)</f>
        <v>SLD</v>
      </c>
      <c r="K29" s="167">
        <v>2</v>
      </c>
      <c r="L29" s="167">
        <v>43</v>
      </c>
      <c r="M29" s="167">
        <v>33</v>
      </c>
      <c r="N29" s="167">
        <v>0</v>
      </c>
      <c r="O29" s="298" t="s">
        <v>1124</v>
      </c>
      <c r="P29" s="298"/>
      <c r="Q29" s="298"/>
      <c r="R29" s="195"/>
      <c r="S29" s="195"/>
    </row>
    <row r="30" spans="1:19" ht="17.25" thickBot="1" thickTop="1">
      <c r="A30" s="186" t="e">
        <f>IF(#REF!&lt;&gt;#REF!,#REF!,"")</f>
        <v>#REF!</v>
      </c>
      <c r="B30" s="299">
        <v>25</v>
      </c>
      <c r="C30" s="321" t="s">
        <v>739</v>
      </c>
      <c r="D30" s="301">
        <v>1</v>
      </c>
      <c r="E30" s="302" t="s">
        <v>95</v>
      </c>
      <c r="F30" s="303" t="s">
        <v>734</v>
      </c>
      <c r="G30" s="304" t="s">
        <v>740</v>
      </c>
      <c r="H30" s="184" t="str">
        <f>VLOOKUP(E30,MD!$C$6:$K$102,3,FALSE)</f>
        <v>Alps JZ</v>
      </c>
      <c r="I30" s="184" t="s">
        <v>114</v>
      </c>
      <c r="J30" s="184" t="str">
        <f>VLOOKUP(G30,MD!$C$6:$K$102,3,FALSE)</f>
        <v>下一隊</v>
      </c>
      <c r="K30" s="167">
        <v>2</v>
      </c>
      <c r="L30" s="167">
        <v>42</v>
      </c>
      <c r="M30" s="167">
        <v>10</v>
      </c>
      <c r="N30" s="167">
        <v>0</v>
      </c>
      <c r="O30" s="298" t="s">
        <v>1162</v>
      </c>
      <c r="P30" s="298"/>
      <c r="Q30" s="298"/>
      <c r="R30" s="195"/>
      <c r="S30" s="195"/>
    </row>
    <row r="31" spans="1:17" ht="16.5" thickTop="1">
      <c r="A31" s="186" t="e">
        <f>IF(#REF!&lt;&gt;#REF!,#REF!,"")</f>
        <v>#REF!</v>
      </c>
      <c r="B31" s="305">
        <v>26</v>
      </c>
      <c r="C31" s="316" t="s">
        <v>739</v>
      </c>
      <c r="D31" s="301">
        <v>2</v>
      </c>
      <c r="E31" s="302" t="s">
        <v>96</v>
      </c>
      <c r="F31" s="303" t="s">
        <v>734</v>
      </c>
      <c r="G31" s="304" t="s">
        <v>290</v>
      </c>
      <c r="H31" s="184" t="str">
        <f>VLOOKUP(E31,MD!$C$6:$K$102,3,FALSE)</f>
        <v>RCDC</v>
      </c>
      <c r="I31" s="184" t="s">
        <v>114</v>
      </c>
      <c r="J31" s="184" t="str">
        <f>VLOOKUP(G31,MD!$C$6:$K$102,3,FALSE)</f>
        <v>C &amp; K</v>
      </c>
      <c r="K31" s="167">
        <v>2</v>
      </c>
      <c r="L31" s="167">
        <v>42</v>
      </c>
      <c r="M31" s="167">
        <v>36</v>
      </c>
      <c r="N31" s="167">
        <v>0</v>
      </c>
      <c r="O31" s="298" t="s">
        <v>1158</v>
      </c>
      <c r="P31" s="298"/>
      <c r="Q31" s="159"/>
    </row>
    <row r="32" spans="1:17" ht="15.75">
      <c r="A32" s="186" t="e">
        <f>IF(#REF!&lt;&gt;#REF!,#REF!,"")</f>
        <v>#REF!</v>
      </c>
      <c r="B32" s="305">
        <v>27</v>
      </c>
      <c r="C32" s="316" t="s">
        <v>739</v>
      </c>
      <c r="D32" s="317">
        <v>3</v>
      </c>
      <c r="E32" s="303" t="s">
        <v>95</v>
      </c>
      <c r="F32" s="303" t="s">
        <v>734</v>
      </c>
      <c r="G32" s="303" t="s">
        <v>290</v>
      </c>
      <c r="H32" s="203" t="str">
        <f>VLOOKUP(E32,MD!$C$6:$K$102,3,FALSE)</f>
        <v>Alps JZ</v>
      </c>
      <c r="I32" s="203" t="s">
        <v>114</v>
      </c>
      <c r="J32" s="203" t="str">
        <f>VLOOKUP(G32,MD!$C$6:$K$102,3,FALSE)</f>
        <v>C &amp; K</v>
      </c>
      <c r="K32" s="167">
        <v>2</v>
      </c>
      <c r="L32" s="167">
        <v>56</v>
      </c>
      <c r="M32" s="167">
        <v>44</v>
      </c>
      <c r="N32" s="167">
        <v>1</v>
      </c>
      <c r="O32" s="298" t="s">
        <v>1169</v>
      </c>
      <c r="P32" s="298"/>
      <c r="Q32" s="159"/>
    </row>
    <row r="33" spans="1:16" ht="17.25" thickBot="1">
      <c r="A33" s="186" t="e">
        <f>IF(#REF!&lt;&gt;#REF!,#REF!,"")</f>
        <v>#REF!</v>
      </c>
      <c r="B33" s="305">
        <v>28</v>
      </c>
      <c r="C33" s="316" t="s">
        <v>739</v>
      </c>
      <c r="D33" s="301">
        <v>4</v>
      </c>
      <c r="E33" s="302" t="s">
        <v>96</v>
      </c>
      <c r="F33" s="303" t="s">
        <v>734</v>
      </c>
      <c r="G33" s="304" t="s">
        <v>740</v>
      </c>
      <c r="H33" s="205" t="str">
        <f>VLOOKUP(E33,MD!$C$6:$K$102,3,FALSE)</f>
        <v>RCDC</v>
      </c>
      <c r="I33" s="593" t="s">
        <v>114</v>
      </c>
      <c r="J33" s="205" t="str">
        <f>VLOOKUP(G33,MD!$C$6:$K$102,3,FALSE)</f>
        <v>下一隊</v>
      </c>
      <c r="K33" s="388">
        <v>2</v>
      </c>
      <c r="L33" s="388">
        <v>42</v>
      </c>
      <c r="M33" s="388">
        <v>14</v>
      </c>
      <c r="N33" s="388">
        <v>0</v>
      </c>
      <c r="O33" s="298" t="s">
        <v>1157</v>
      </c>
      <c r="P33" s="298"/>
    </row>
    <row r="34" spans="1:16" ht="18" thickBot="1" thickTop="1">
      <c r="A34" s="186" t="e">
        <f>IF(#REF!&lt;&gt;#REF!,#REF!,"")</f>
        <v>#REF!</v>
      </c>
      <c r="B34" s="299">
        <v>29</v>
      </c>
      <c r="C34" s="316" t="s">
        <v>739</v>
      </c>
      <c r="D34" s="301">
        <v>5</v>
      </c>
      <c r="E34" s="302" t="s">
        <v>290</v>
      </c>
      <c r="F34" s="303" t="s">
        <v>734</v>
      </c>
      <c r="G34" s="304" t="s">
        <v>740</v>
      </c>
      <c r="H34" s="184" t="str">
        <f>VLOOKUP(E34,MD!$C$6:$K$102,3,FALSE)</f>
        <v>C &amp; K</v>
      </c>
      <c r="I34" s="205" t="s">
        <v>114</v>
      </c>
      <c r="J34" s="184" t="str">
        <f>VLOOKUP(G34,MD!$C$6:$K$102,3,FALSE)</f>
        <v>下一隊</v>
      </c>
      <c r="K34" s="388">
        <v>2</v>
      </c>
      <c r="L34" s="388">
        <v>42</v>
      </c>
      <c r="M34" s="388">
        <v>30</v>
      </c>
      <c r="N34" s="388">
        <v>0</v>
      </c>
      <c r="O34" s="298" t="s">
        <v>1155</v>
      </c>
      <c r="P34" s="298"/>
    </row>
    <row r="35" spans="1:16" ht="18" thickBot="1" thickTop="1">
      <c r="A35" s="186" t="e">
        <f>IF(#REF!&lt;&gt;#REF!,#REF!,"")</f>
        <v>#REF!</v>
      </c>
      <c r="B35" s="305">
        <v>30</v>
      </c>
      <c r="C35" s="316" t="s">
        <v>739</v>
      </c>
      <c r="D35" s="312">
        <v>6</v>
      </c>
      <c r="E35" s="307" t="s">
        <v>95</v>
      </c>
      <c r="F35" s="308" t="s">
        <v>734</v>
      </c>
      <c r="G35" s="309" t="s">
        <v>96</v>
      </c>
      <c r="H35" s="184" t="str">
        <f>VLOOKUP(E35,MD!$C$6:$K$102,3,FALSE)</f>
        <v>Alps JZ</v>
      </c>
      <c r="I35" s="184" t="s">
        <v>114</v>
      </c>
      <c r="J35" s="184" t="str">
        <f>VLOOKUP(G35,MD!$C$6:$K$102,3,FALSE)</f>
        <v>RCDC</v>
      </c>
      <c r="K35" s="203">
        <v>2</v>
      </c>
      <c r="L35" s="203">
        <v>51</v>
      </c>
      <c r="M35" s="203">
        <v>46</v>
      </c>
      <c r="N35" s="203">
        <v>1</v>
      </c>
      <c r="O35" s="298" t="s">
        <v>1164</v>
      </c>
      <c r="P35" s="298"/>
    </row>
    <row r="36" spans="1:16" ht="18" thickBot="1" thickTop="1">
      <c r="A36" s="186" t="e">
        <f>IF(#REF!&lt;&gt;#REF!,#REF!,"")</f>
        <v>#REF!</v>
      </c>
      <c r="B36" s="299">
        <v>31</v>
      </c>
      <c r="C36" s="321" t="s">
        <v>741</v>
      </c>
      <c r="D36" s="301">
        <v>1</v>
      </c>
      <c r="E36" s="320" t="s">
        <v>726</v>
      </c>
      <c r="F36" s="314" t="s">
        <v>734</v>
      </c>
      <c r="G36" s="315" t="s">
        <v>742</v>
      </c>
      <c r="H36" s="184" t="str">
        <f>VLOOKUP(E36,MD!$C$6:$K$102,3,FALSE)</f>
        <v>ALPS-FJ</v>
      </c>
      <c r="I36" s="184" t="s">
        <v>114</v>
      </c>
      <c r="J36" s="184" t="str">
        <f>VLOOKUP(G36,MD!$C$6:$K$102,3,FALSE)</f>
        <v>Promise Breaker</v>
      </c>
      <c r="K36" s="388">
        <v>2</v>
      </c>
      <c r="L36" s="388">
        <v>42</v>
      </c>
      <c r="M36" s="388">
        <v>0</v>
      </c>
      <c r="N36" s="388">
        <v>0</v>
      </c>
      <c r="O36" s="298" t="s">
        <v>1160</v>
      </c>
      <c r="P36" s="298"/>
    </row>
    <row r="37" spans="1:16" ht="18" thickBot="1" thickTop="1">
      <c r="A37" s="186" t="e">
        <f>IF(#REF!&lt;&gt;#REF!,#REF!,"")</f>
        <v>#REF!</v>
      </c>
      <c r="B37" s="305">
        <v>32</v>
      </c>
      <c r="C37" s="316" t="s">
        <v>741</v>
      </c>
      <c r="D37" s="301">
        <v>2</v>
      </c>
      <c r="E37" s="302" t="s">
        <v>97</v>
      </c>
      <c r="F37" s="303" t="s">
        <v>734</v>
      </c>
      <c r="G37" s="304" t="s">
        <v>291</v>
      </c>
      <c r="H37" s="184" t="str">
        <f>VLOOKUP(E37,MD!$C$6:$K$102,3,FALSE)</f>
        <v>紅藍</v>
      </c>
      <c r="I37" s="184" t="s">
        <v>114</v>
      </c>
      <c r="J37" s="184" t="str">
        <f>VLOOKUP(G37,MD!$C$6:$K$102,3,FALSE)</f>
        <v>SCAA-99</v>
      </c>
      <c r="K37" s="388">
        <v>2</v>
      </c>
      <c r="L37" s="388">
        <v>42</v>
      </c>
      <c r="M37" s="388">
        <v>25</v>
      </c>
      <c r="N37" s="388">
        <v>0</v>
      </c>
      <c r="O37" s="298" t="s">
        <v>1161</v>
      </c>
      <c r="P37" s="298"/>
    </row>
    <row r="38" spans="1:16" ht="18" thickBot="1" thickTop="1">
      <c r="A38" s="186" t="e">
        <f>IF(#REF!&lt;&gt;#REF!,#REF!,"")</f>
        <v>#REF!</v>
      </c>
      <c r="B38" s="305">
        <v>33</v>
      </c>
      <c r="C38" s="316" t="s">
        <v>741</v>
      </c>
      <c r="D38" s="317">
        <v>3</v>
      </c>
      <c r="E38" s="303" t="s">
        <v>726</v>
      </c>
      <c r="F38" s="303" t="s">
        <v>734</v>
      </c>
      <c r="G38" s="303" t="s">
        <v>291</v>
      </c>
      <c r="H38" s="183" t="str">
        <f>VLOOKUP(E38,MD!$C$6:$K$102,3,FALSE)</f>
        <v>ALPS-FJ</v>
      </c>
      <c r="I38" s="184" t="s">
        <v>114</v>
      </c>
      <c r="J38" s="184" t="str">
        <f>VLOOKUP(G38,MD!$C$6:$K$102,3,FALSE)</f>
        <v>SCAA-99</v>
      </c>
      <c r="K38" s="388">
        <v>2</v>
      </c>
      <c r="L38" s="388">
        <v>42</v>
      </c>
      <c r="M38" s="388">
        <v>34</v>
      </c>
      <c r="N38" s="388">
        <v>0</v>
      </c>
      <c r="O38" s="322" t="s">
        <v>1163</v>
      </c>
      <c r="P38" s="322"/>
    </row>
    <row r="39" spans="1:16" ht="18" thickBot="1" thickTop="1">
      <c r="A39" s="186" t="e">
        <f>IF(#REF!&lt;&gt;#REF!,#REF!,"")</f>
        <v>#REF!</v>
      </c>
      <c r="B39" s="305">
        <v>34</v>
      </c>
      <c r="C39" s="316" t="s">
        <v>741</v>
      </c>
      <c r="D39" s="301">
        <v>4</v>
      </c>
      <c r="E39" s="302" t="s">
        <v>97</v>
      </c>
      <c r="F39" s="303" t="s">
        <v>734</v>
      </c>
      <c r="G39" s="304" t="s">
        <v>742</v>
      </c>
      <c r="H39" s="184" t="str">
        <f>VLOOKUP(E39,MD!$C$6:$K$102,3,FALSE)</f>
        <v>紅藍</v>
      </c>
      <c r="I39" s="184" t="s">
        <v>114</v>
      </c>
      <c r="J39" s="184" t="str">
        <f>VLOOKUP(G39,MD!$C$6:$K$102,3,FALSE)</f>
        <v>Promise Breaker</v>
      </c>
      <c r="K39" s="388">
        <v>2</v>
      </c>
      <c r="L39" s="388">
        <v>42</v>
      </c>
      <c r="M39" s="388">
        <v>0</v>
      </c>
      <c r="N39" s="388">
        <v>0</v>
      </c>
      <c r="O39" s="298" t="s">
        <v>1160</v>
      </c>
      <c r="P39" s="298"/>
    </row>
    <row r="40" spans="1:16" ht="18" thickBot="1" thickTop="1">
      <c r="A40" s="186" t="e">
        <f>IF(#REF!&lt;&gt;#REF!,#REF!,"")</f>
        <v>#REF!</v>
      </c>
      <c r="B40" s="299">
        <v>35</v>
      </c>
      <c r="C40" s="316" t="s">
        <v>741</v>
      </c>
      <c r="D40" s="301">
        <v>5</v>
      </c>
      <c r="E40" s="302" t="s">
        <v>291</v>
      </c>
      <c r="F40" s="303" t="s">
        <v>734</v>
      </c>
      <c r="G40" s="304" t="s">
        <v>742</v>
      </c>
      <c r="H40" s="184" t="str">
        <f>VLOOKUP(E40,MD!$C$6:$K$102,3,FALSE)</f>
        <v>SCAA-99</v>
      </c>
      <c r="I40" s="184" t="s">
        <v>114</v>
      </c>
      <c r="J40" s="184" t="str">
        <f>VLOOKUP(G40,MD!$C$6:$K$102,3,FALSE)</f>
        <v>Promise Breaker</v>
      </c>
      <c r="K40" s="388">
        <v>2</v>
      </c>
      <c r="L40" s="388">
        <v>42</v>
      </c>
      <c r="M40" s="388">
        <v>0</v>
      </c>
      <c r="N40" s="388">
        <v>0</v>
      </c>
      <c r="O40" s="298" t="s">
        <v>1160</v>
      </c>
      <c r="P40" s="298"/>
    </row>
    <row r="41" spans="1:16" ht="18" thickBot="1" thickTop="1">
      <c r="A41" s="186" t="e">
        <f>IF(#REF!&lt;&gt;#REF!,#REF!,"")</f>
        <v>#REF!</v>
      </c>
      <c r="B41" s="305">
        <v>36</v>
      </c>
      <c r="C41" s="311" t="s">
        <v>741</v>
      </c>
      <c r="D41" s="312">
        <v>6</v>
      </c>
      <c r="E41" s="307" t="s">
        <v>726</v>
      </c>
      <c r="F41" s="308" t="s">
        <v>734</v>
      </c>
      <c r="G41" s="309" t="s">
        <v>97</v>
      </c>
      <c r="H41" s="184" t="str">
        <f>VLOOKUP(E41,MD!$C$6:$K$102,3,FALSE)</f>
        <v>ALPS-FJ</v>
      </c>
      <c r="I41" s="184" t="s">
        <v>114</v>
      </c>
      <c r="J41" s="184" t="str">
        <f>VLOOKUP(G41,MD!$C$6:$K$102,3,FALSE)</f>
        <v>紅藍</v>
      </c>
      <c r="K41" s="203">
        <v>0</v>
      </c>
      <c r="L41" s="203">
        <v>30</v>
      </c>
      <c r="M41" s="203">
        <v>42</v>
      </c>
      <c r="N41" s="203">
        <v>2</v>
      </c>
      <c r="O41" s="298" t="s">
        <v>1156</v>
      </c>
      <c r="P41" s="298"/>
    </row>
    <row r="42" spans="1:16" ht="18" thickBot="1" thickTop="1">
      <c r="A42" s="186" t="e">
        <f>IF(#REF!&lt;&gt;#REF!,#REF!,"")</f>
        <v>#REF!</v>
      </c>
      <c r="B42" s="299">
        <v>37</v>
      </c>
      <c r="C42" s="300" t="s">
        <v>64</v>
      </c>
      <c r="D42" s="301">
        <v>1</v>
      </c>
      <c r="E42" s="320" t="s">
        <v>58</v>
      </c>
      <c r="F42" s="314" t="s">
        <v>734</v>
      </c>
      <c r="G42" s="315" t="s">
        <v>65</v>
      </c>
      <c r="H42" s="184" t="str">
        <f>VLOOKUP(E42,MD!$C$6:$K$102,3,FALSE)</f>
        <v>撈碧鵰</v>
      </c>
      <c r="I42" s="184" t="s">
        <v>114</v>
      </c>
      <c r="J42" s="184" t="str">
        <f>VLOOKUP(G42,MD!$C$6:$K$102,3,FALSE)</f>
        <v>B&amp;C</v>
      </c>
      <c r="K42" s="388">
        <v>0</v>
      </c>
      <c r="L42" s="388">
        <v>0</v>
      </c>
      <c r="M42" s="388">
        <v>42</v>
      </c>
      <c r="N42" s="388">
        <v>2</v>
      </c>
      <c r="O42" s="298" t="s">
        <v>1159</v>
      </c>
      <c r="P42" s="611" t="s">
        <v>1166</v>
      </c>
    </row>
    <row r="43" spans="1:16" ht="18" thickBot="1" thickTop="1">
      <c r="A43" s="186" t="e">
        <f>IF(#REF!&lt;&gt;#REF!,#REF!,"")</f>
        <v>#REF!</v>
      </c>
      <c r="B43" s="305">
        <v>38</v>
      </c>
      <c r="C43" s="300" t="s">
        <v>64</v>
      </c>
      <c r="D43" s="301">
        <v>2</v>
      </c>
      <c r="E43" s="302" t="s">
        <v>60</v>
      </c>
      <c r="F43" s="303" t="s">
        <v>734</v>
      </c>
      <c r="G43" s="304" t="s">
        <v>62</v>
      </c>
      <c r="H43" s="184" t="str">
        <f>VLOOKUP(E43,MD!$C$6:$K$102,3,FALSE)</f>
        <v>AM</v>
      </c>
      <c r="I43" s="184" t="s">
        <v>114</v>
      </c>
      <c r="J43" s="184" t="str">
        <f>VLOOKUP(G43,MD!$C$6:$K$102,3,FALSE)</f>
        <v>TTYY</v>
      </c>
      <c r="K43" s="388">
        <v>0</v>
      </c>
      <c r="L43" s="388">
        <v>0</v>
      </c>
      <c r="M43" s="388">
        <v>42</v>
      </c>
      <c r="N43" s="388">
        <v>2</v>
      </c>
      <c r="O43" s="298" t="s">
        <v>1159</v>
      </c>
      <c r="P43" s="298" t="s">
        <v>1168</v>
      </c>
    </row>
    <row r="44" spans="1:16" ht="18" thickBot="1" thickTop="1">
      <c r="A44" s="186" t="e">
        <f>IF(#REF!&lt;&gt;#REF!,#REF!,"")</f>
        <v>#REF!</v>
      </c>
      <c r="B44" s="305">
        <v>39</v>
      </c>
      <c r="C44" s="316" t="s">
        <v>64</v>
      </c>
      <c r="D44" s="317">
        <v>3</v>
      </c>
      <c r="E44" s="303" t="s">
        <v>58</v>
      </c>
      <c r="F44" s="303" t="s">
        <v>734</v>
      </c>
      <c r="G44" s="303" t="s">
        <v>62</v>
      </c>
      <c r="H44" s="183" t="str">
        <f>VLOOKUP(E44,MD!$C$6:$K$102,3,FALSE)</f>
        <v>撈碧鵰</v>
      </c>
      <c r="I44" s="184" t="s">
        <v>114</v>
      </c>
      <c r="J44" s="184" t="str">
        <f>VLOOKUP(G44,MD!$C$6:$K$102,3,FALSE)</f>
        <v>TTYY</v>
      </c>
      <c r="K44" s="203">
        <v>0</v>
      </c>
      <c r="L44" s="203">
        <v>0</v>
      </c>
      <c r="M44" s="203">
        <v>42</v>
      </c>
      <c r="N44" s="203">
        <v>2</v>
      </c>
      <c r="O44" s="298" t="s">
        <v>1159</v>
      </c>
      <c r="P44" s="611" t="s">
        <v>1166</v>
      </c>
    </row>
    <row r="45" spans="1:16" ht="18" thickBot="1" thickTop="1">
      <c r="A45" s="186" t="e">
        <f>IF(#REF!&lt;&gt;#REF!,#REF!,"")</f>
        <v>#REF!</v>
      </c>
      <c r="B45" s="305">
        <v>40</v>
      </c>
      <c r="C45" s="300" t="s">
        <v>64</v>
      </c>
      <c r="D45" s="301">
        <v>4</v>
      </c>
      <c r="E45" s="302" t="s">
        <v>60</v>
      </c>
      <c r="F45" s="303" t="s">
        <v>734</v>
      </c>
      <c r="G45" s="304" t="s">
        <v>65</v>
      </c>
      <c r="H45" s="184" t="str">
        <f>VLOOKUP(E45,MD!$C$6:$K$102,3,FALSE)</f>
        <v>AM</v>
      </c>
      <c r="I45" s="184" t="s">
        <v>114</v>
      </c>
      <c r="J45" s="184" t="str">
        <f>VLOOKUP(G45,MD!$C$6:$K$102,3,FALSE)</f>
        <v>B&amp;C</v>
      </c>
      <c r="K45" s="388">
        <v>0</v>
      </c>
      <c r="L45" s="388">
        <v>0</v>
      </c>
      <c r="M45" s="388">
        <v>42</v>
      </c>
      <c r="N45" s="388">
        <v>2</v>
      </c>
      <c r="O45" s="298" t="s">
        <v>1159</v>
      </c>
      <c r="P45" s="298" t="s">
        <v>1168</v>
      </c>
    </row>
    <row r="46" spans="2:16" ht="18" thickBot="1" thickTop="1">
      <c r="B46" s="299">
        <v>41</v>
      </c>
      <c r="C46" s="300" t="s">
        <v>64</v>
      </c>
      <c r="D46" s="301">
        <v>5</v>
      </c>
      <c r="E46" s="302" t="s">
        <v>62</v>
      </c>
      <c r="F46" s="303" t="s">
        <v>734</v>
      </c>
      <c r="G46" s="304" t="s">
        <v>65</v>
      </c>
      <c r="H46" s="184" t="str">
        <f>VLOOKUP(E46,MD!$C$6:$K$102,3,FALSE)</f>
        <v>TTYY</v>
      </c>
      <c r="I46" s="184" t="s">
        <v>114</v>
      </c>
      <c r="J46" s="184" t="str">
        <f>VLOOKUP(G46,MD!$C$6:$K$102,3,FALSE)</f>
        <v>B&amp;C</v>
      </c>
      <c r="K46" s="388">
        <v>1</v>
      </c>
      <c r="L46" s="388">
        <v>50</v>
      </c>
      <c r="M46" s="388">
        <v>55</v>
      </c>
      <c r="N46" s="388">
        <v>2</v>
      </c>
      <c r="O46" s="298" t="s">
        <v>1154</v>
      </c>
      <c r="P46" s="298"/>
    </row>
    <row r="47" spans="2:16" ht="18" thickBot="1" thickTop="1">
      <c r="B47" s="305">
        <v>42</v>
      </c>
      <c r="C47" s="311" t="s">
        <v>64</v>
      </c>
      <c r="D47" s="312">
        <v>6</v>
      </c>
      <c r="E47" s="307" t="s">
        <v>58</v>
      </c>
      <c r="F47" s="308" t="s">
        <v>734</v>
      </c>
      <c r="G47" s="309" t="s">
        <v>60</v>
      </c>
      <c r="H47" s="184" t="str">
        <f>VLOOKUP(E47,MD!$C$6:$K$102,3,FALSE)</f>
        <v>撈碧鵰</v>
      </c>
      <c r="I47" s="184" t="s">
        <v>114</v>
      </c>
      <c r="J47" s="184" t="str">
        <f>VLOOKUP(G47,MD!$C$6:$K$102,3,FALSE)</f>
        <v>AM</v>
      </c>
      <c r="K47" s="388" t="s">
        <v>1084</v>
      </c>
      <c r="L47" s="388" t="s">
        <v>1084</v>
      </c>
      <c r="M47" s="388" t="s">
        <v>1084</v>
      </c>
      <c r="N47" s="388" t="s">
        <v>1084</v>
      </c>
      <c r="O47" s="322" t="s">
        <v>1084</v>
      </c>
      <c r="P47" s="298" t="s">
        <v>1167</v>
      </c>
    </row>
    <row r="48" spans="2:16" ht="18" thickBot="1" thickTop="1">
      <c r="B48" s="299">
        <v>43</v>
      </c>
      <c r="C48" s="300" t="s">
        <v>30</v>
      </c>
      <c r="D48" s="301">
        <v>1</v>
      </c>
      <c r="E48" s="302" t="s">
        <v>59</v>
      </c>
      <c r="F48" s="303" t="s">
        <v>734</v>
      </c>
      <c r="G48" s="304" t="s">
        <v>66</v>
      </c>
      <c r="H48" s="184" t="str">
        <f>VLOOKUP(E48,MD!$C$6:$K$102,3,FALSE)</f>
        <v>BnW</v>
      </c>
      <c r="I48" s="184" t="s">
        <v>114</v>
      </c>
      <c r="J48" s="184" t="str">
        <f>VLOOKUP(G48,MD!$C$6:$K$102,3,FALSE)</f>
        <v>Reebok Nickin Boy</v>
      </c>
      <c r="K48" s="388"/>
      <c r="L48" s="388"/>
      <c r="M48" s="388"/>
      <c r="N48" s="388"/>
      <c r="O48" s="298"/>
      <c r="P48" s="298"/>
    </row>
    <row r="49" spans="2:16" ht="18" thickBot="1" thickTop="1">
      <c r="B49" s="305">
        <v>44</v>
      </c>
      <c r="C49" s="300" t="s">
        <v>30</v>
      </c>
      <c r="D49" s="301">
        <v>2</v>
      </c>
      <c r="E49" s="302" t="s">
        <v>63</v>
      </c>
      <c r="F49" s="303" t="s">
        <v>734</v>
      </c>
      <c r="G49" s="304" t="s">
        <v>61</v>
      </c>
      <c r="H49" s="184" t="str">
        <f>VLOOKUP(E49,MD!$C$6:$K$102,3,FALSE)</f>
        <v>SPECIAL</v>
      </c>
      <c r="I49" s="184" t="s">
        <v>114</v>
      </c>
      <c r="J49" s="184" t="str">
        <f>VLOOKUP(G49,MD!$C$6:$K$102,3,FALSE)</f>
        <v>任打唔嬲</v>
      </c>
      <c r="K49" s="388"/>
      <c r="L49" s="388"/>
      <c r="M49" s="388"/>
      <c r="N49" s="388"/>
      <c r="O49" s="298"/>
      <c r="P49" s="298"/>
    </row>
    <row r="50" spans="2:16" ht="18" thickBot="1" thickTop="1">
      <c r="B50" s="305">
        <v>45</v>
      </c>
      <c r="C50" s="316" t="s">
        <v>30</v>
      </c>
      <c r="D50" s="317">
        <v>3</v>
      </c>
      <c r="E50" s="303" t="s">
        <v>59</v>
      </c>
      <c r="F50" s="303" t="s">
        <v>734</v>
      </c>
      <c r="G50" s="303" t="s">
        <v>61</v>
      </c>
      <c r="H50" s="183" t="str">
        <f>VLOOKUP(E50,MD!$C$6:$K$102,3,FALSE)</f>
        <v>BnW</v>
      </c>
      <c r="I50" s="184" t="s">
        <v>114</v>
      </c>
      <c r="J50" s="184" t="str">
        <f>VLOOKUP(G50,MD!$C$6:$K$102,3,FALSE)</f>
        <v>任打唔嬲</v>
      </c>
      <c r="K50" s="203"/>
      <c r="L50" s="203"/>
      <c r="M50" s="203"/>
      <c r="N50" s="203"/>
      <c r="O50" s="298"/>
      <c r="P50" s="298"/>
    </row>
    <row r="51" spans="2:16" ht="18" thickBot="1" thickTop="1">
      <c r="B51" s="305">
        <v>46</v>
      </c>
      <c r="C51" s="300" t="s">
        <v>30</v>
      </c>
      <c r="D51" s="301">
        <v>4</v>
      </c>
      <c r="E51" s="302" t="s">
        <v>63</v>
      </c>
      <c r="F51" s="303" t="s">
        <v>734</v>
      </c>
      <c r="G51" s="304" t="s">
        <v>66</v>
      </c>
      <c r="H51" s="184" t="str">
        <f>VLOOKUP(E51,MD!$C$6:$K$102,3,FALSE)</f>
        <v>SPECIAL</v>
      </c>
      <c r="I51" s="184" t="s">
        <v>114</v>
      </c>
      <c r="J51" s="184" t="str">
        <f>VLOOKUP(G51,MD!$C$6:$K$102,3,FALSE)</f>
        <v>Reebok Nickin Boy</v>
      </c>
      <c r="K51" s="388"/>
      <c r="L51" s="388"/>
      <c r="M51" s="388"/>
      <c r="N51" s="388"/>
      <c r="O51" s="298"/>
      <c r="P51" s="298"/>
    </row>
    <row r="52" spans="2:16" ht="18" thickBot="1" thickTop="1">
      <c r="B52" s="299">
        <v>47</v>
      </c>
      <c r="C52" s="300" t="s">
        <v>30</v>
      </c>
      <c r="D52" s="301">
        <v>5</v>
      </c>
      <c r="E52" s="302" t="s">
        <v>61</v>
      </c>
      <c r="F52" s="303" t="s">
        <v>734</v>
      </c>
      <c r="G52" s="304" t="s">
        <v>66</v>
      </c>
      <c r="H52" s="184" t="str">
        <f>VLOOKUP(E52,MD!$C$6:$K$102,3,FALSE)</f>
        <v>任打唔嬲</v>
      </c>
      <c r="I52" s="184" t="s">
        <v>114</v>
      </c>
      <c r="J52" s="184" t="str">
        <f>VLOOKUP(G52,MD!$C$6:$K$102,3,FALSE)</f>
        <v>Reebok Nickin Boy</v>
      </c>
      <c r="K52" s="388"/>
      <c r="L52" s="388"/>
      <c r="M52" s="388"/>
      <c r="N52" s="388"/>
      <c r="O52" s="298"/>
      <c r="P52" s="298"/>
    </row>
    <row r="53" spans="2:16" ht="17.25" thickTop="1">
      <c r="B53" s="305">
        <v>48</v>
      </c>
      <c r="C53" s="306" t="s">
        <v>30</v>
      </c>
      <c r="D53" s="312">
        <v>6</v>
      </c>
      <c r="E53" s="307" t="s">
        <v>59</v>
      </c>
      <c r="F53" s="308" t="s">
        <v>734</v>
      </c>
      <c r="G53" s="309" t="s">
        <v>63</v>
      </c>
      <c r="H53" s="202" t="str">
        <f>VLOOKUP(E53,MD!$C$6:$K$102,3,FALSE)</f>
        <v>BnW</v>
      </c>
      <c r="I53" s="202" t="s">
        <v>114</v>
      </c>
      <c r="J53" s="202" t="str">
        <f>VLOOKUP(G53,MD!$C$6:$K$102,3,FALSE)</f>
        <v>SPECIAL</v>
      </c>
      <c r="K53" s="203"/>
      <c r="L53" s="203"/>
      <c r="M53" s="203"/>
      <c r="N53" s="203"/>
      <c r="O53" s="298"/>
      <c r="P53" s="298"/>
    </row>
    <row r="54" spans="2:10" ht="17.25" hidden="1" thickBot="1">
      <c r="B54" s="214"/>
      <c r="C54" s="214"/>
      <c r="D54" s="214"/>
      <c r="E54" s="214"/>
      <c r="F54" s="214"/>
      <c r="G54" s="214"/>
      <c r="H54" s="205" t="str">
        <f>VLOOKUP(E54,'[1]MD'!$B$6:$H$95,3,FALSE)</f>
        <v>仁二</v>
      </c>
      <c r="I54" s="195"/>
      <c r="J54" s="205">
        <f>VLOOKUP(G54,MD!$C$6:$K$102,3,FALSE)</f>
        <v>0</v>
      </c>
    </row>
    <row r="55" spans="8:10" ht="16.5">
      <c r="H55" s="195"/>
      <c r="I55" s="195"/>
      <c r="J55" s="195"/>
    </row>
  </sheetData>
  <sheetProtection/>
  <mergeCells count="1">
    <mergeCell ref="H3:J3"/>
  </mergeCells>
  <printOptions horizontalCentered="1" verticalCentered="1"/>
  <pageMargins left="0" right="0" top="0" bottom="0" header="0.511811023622047" footer="0.511811023622047"/>
  <pageSetup fitToHeight="1"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B1:U77"/>
  <sheetViews>
    <sheetView zoomScale="60" zoomScaleNormal="60" zoomScalePageLayoutView="0" workbookViewId="0" topLeftCell="A1">
      <selection activeCell="A1" sqref="A1"/>
    </sheetView>
  </sheetViews>
  <sheetFormatPr defaultColWidth="9.00390625" defaultRowHeight="16.5"/>
  <cols>
    <col min="1" max="1" width="4.375" style="8" customWidth="1"/>
    <col min="2" max="4" width="10.625" style="8" customWidth="1"/>
    <col min="5" max="5" width="30.625" style="71" customWidth="1"/>
    <col min="6" max="6" width="20.625" style="94" customWidth="1"/>
    <col min="7" max="7" width="13.875" style="94" customWidth="1"/>
    <col min="8" max="8" width="8.625" style="94" customWidth="1"/>
    <col min="9" max="9" width="20.625" style="94" customWidth="1"/>
    <col min="10" max="10" width="13.875" style="94" customWidth="1"/>
    <col min="11" max="11" width="8.625" style="71" customWidth="1"/>
    <col min="12" max="12" width="16.125" style="71" customWidth="1"/>
    <col min="13" max="13" width="20.375" style="8" bestFit="1" customWidth="1"/>
    <col min="14" max="14" width="45.625" style="7" customWidth="1"/>
    <col min="15" max="15" width="20.625" style="8" customWidth="1"/>
    <col min="16" max="16384" width="9.00390625" style="8" customWidth="1"/>
  </cols>
  <sheetData>
    <row r="1" spans="2:13" ht="21" customHeight="1">
      <c r="B1" s="1" t="s">
        <v>458</v>
      </c>
      <c r="C1" s="2"/>
      <c r="D1" s="2"/>
      <c r="E1" s="3"/>
      <c r="F1" s="4"/>
      <c r="G1" s="4"/>
      <c r="H1" s="4"/>
      <c r="I1" s="4"/>
      <c r="J1" s="4"/>
      <c r="K1" s="5"/>
      <c r="L1" s="5"/>
      <c r="M1" s="73"/>
    </row>
    <row r="2" spans="2:13" ht="21" customHeight="1">
      <c r="B2" s="74" t="s">
        <v>583</v>
      </c>
      <c r="C2" s="74"/>
      <c r="D2" s="74"/>
      <c r="E2" s="5"/>
      <c r="F2" s="4"/>
      <c r="G2" s="4"/>
      <c r="H2" s="4"/>
      <c r="I2" s="4"/>
      <c r="J2" s="4"/>
      <c r="K2" s="6"/>
      <c r="L2" s="6"/>
      <c r="M2" s="73"/>
    </row>
    <row r="3" spans="2:15" ht="21" customHeight="1">
      <c r="B3" s="75" t="s">
        <v>459</v>
      </c>
      <c r="C3" s="76"/>
      <c r="D3" s="76"/>
      <c r="E3" s="77"/>
      <c r="F3" s="78"/>
      <c r="G3" s="78"/>
      <c r="H3" s="78"/>
      <c r="I3" s="78"/>
      <c r="J3" s="78"/>
      <c r="K3" s="79"/>
      <c r="L3" s="79"/>
      <c r="M3" s="80"/>
      <c r="N3" s="18"/>
      <c r="O3" s="19"/>
    </row>
    <row r="4" spans="2:15" ht="21" customHeight="1">
      <c r="B4" s="20" t="s">
        <v>584</v>
      </c>
      <c r="C4" s="81" t="s">
        <v>103</v>
      </c>
      <c r="D4" s="81" t="s">
        <v>104</v>
      </c>
      <c r="E4" s="81" t="s">
        <v>105</v>
      </c>
      <c r="F4" s="130"/>
      <c r="G4" s="130"/>
      <c r="H4" s="131" t="s">
        <v>106</v>
      </c>
      <c r="I4" s="130"/>
      <c r="J4" s="130"/>
      <c r="K4" s="131" t="s">
        <v>106</v>
      </c>
      <c r="L4" s="130" t="s">
        <v>585</v>
      </c>
      <c r="M4" s="81" t="s">
        <v>107</v>
      </c>
      <c r="N4" s="85"/>
      <c r="O4" s="60"/>
    </row>
    <row r="5" spans="2:19" ht="21" customHeight="1" thickBot="1">
      <c r="B5" s="28" t="s">
        <v>108</v>
      </c>
      <c r="C5" s="22" t="s">
        <v>586</v>
      </c>
      <c r="D5" s="23" t="s">
        <v>109</v>
      </c>
      <c r="E5" s="22" t="s">
        <v>587</v>
      </c>
      <c r="F5" s="23" t="s">
        <v>464</v>
      </c>
      <c r="G5" s="23" t="s">
        <v>588</v>
      </c>
      <c r="H5" s="25" t="s">
        <v>110</v>
      </c>
      <c r="I5" s="23" t="s">
        <v>466</v>
      </c>
      <c r="J5" s="23" t="s">
        <v>588</v>
      </c>
      <c r="K5" s="25" t="s">
        <v>111</v>
      </c>
      <c r="L5" s="23" t="s">
        <v>111</v>
      </c>
      <c r="M5" s="22" t="s">
        <v>589</v>
      </c>
      <c r="N5" s="85"/>
      <c r="O5" s="85" t="s">
        <v>468</v>
      </c>
      <c r="P5" s="82"/>
      <c r="Q5" s="82"/>
      <c r="R5" s="82"/>
      <c r="S5" s="82"/>
    </row>
    <row r="6" spans="2:17" ht="19.5" customHeight="1">
      <c r="B6" s="132">
        <v>1</v>
      </c>
      <c r="C6" s="104" t="str">
        <f aca="true" t="shared" si="0" ref="C6:C42">M6</f>
        <v>AB1</v>
      </c>
      <c r="D6" s="105">
        <v>1</v>
      </c>
      <c r="E6" s="104" t="s">
        <v>247</v>
      </c>
      <c r="F6" s="104" t="s">
        <v>603</v>
      </c>
      <c r="G6" s="104" t="s">
        <v>255</v>
      </c>
      <c r="H6" s="133">
        <v>102</v>
      </c>
      <c r="I6" s="104" t="s">
        <v>604</v>
      </c>
      <c r="J6" s="104" t="s">
        <v>273</v>
      </c>
      <c r="K6" s="104">
        <v>102</v>
      </c>
      <c r="L6" s="106">
        <f aca="true" t="shared" si="1" ref="L6:L29">H6+K6</f>
        <v>204</v>
      </c>
      <c r="M6" s="392" t="s">
        <v>855</v>
      </c>
      <c r="N6" s="39" t="s">
        <v>789</v>
      </c>
      <c r="O6" s="60"/>
      <c r="Q6" s="86"/>
    </row>
    <row r="7" spans="2:21" ht="19.5" customHeight="1">
      <c r="B7" s="134">
        <v>2</v>
      </c>
      <c r="C7" s="107" t="str">
        <f t="shared" si="0"/>
        <v>AA1</v>
      </c>
      <c r="D7" s="108">
        <v>1</v>
      </c>
      <c r="E7" s="107" t="s">
        <v>449</v>
      </c>
      <c r="F7" s="107" t="s">
        <v>641</v>
      </c>
      <c r="G7" s="107" t="s">
        <v>254</v>
      </c>
      <c r="H7" s="135">
        <v>102</v>
      </c>
      <c r="I7" s="107" t="s">
        <v>642</v>
      </c>
      <c r="J7" s="107" t="s">
        <v>272</v>
      </c>
      <c r="K7" s="107">
        <v>102</v>
      </c>
      <c r="L7" s="109">
        <f t="shared" si="1"/>
        <v>204</v>
      </c>
      <c r="M7" s="92" t="s">
        <v>854</v>
      </c>
      <c r="N7" s="39" t="s">
        <v>789</v>
      </c>
      <c r="O7" s="60"/>
      <c r="T7" s="51"/>
      <c r="U7" s="51"/>
    </row>
    <row r="8" spans="2:17" ht="19.5" customHeight="1">
      <c r="B8" s="136">
        <v>3</v>
      </c>
      <c r="C8" s="107" t="str">
        <f t="shared" si="0"/>
        <v>AB2</v>
      </c>
      <c r="D8" s="108">
        <v>3</v>
      </c>
      <c r="E8" s="107" t="s">
        <v>249</v>
      </c>
      <c r="F8" s="107" t="s">
        <v>594</v>
      </c>
      <c r="G8" s="107" t="s">
        <v>646</v>
      </c>
      <c r="H8" s="135">
        <v>100.5</v>
      </c>
      <c r="I8" s="107" t="s">
        <v>595</v>
      </c>
      <c r="J8" s="107" t="s">
        <v>256</v>
      </c>
      <c r="K8" s="107">
        <v>100.5</v>
      </c>
      <c r="L8" s="109">
        <f t="shared" si="1"/>
        <v>201</v>
      </c>
      <c r="M8" s="84" t="s">
        <v>751</v>
      </c>
      <c r="N8" s="39"/>
      <c r="O8" s="60"/>
      <c r="Q8" s="86"/>
    </row>
    <row r="9" spans="2:19" ht="19.5" customHeight="1">
      <c r="B9" s="134">
        <v>4</v>
      </c>
      <c r="C9" s="107" t="str">
        <f t="shared" si="0"/>
        <v>AA2</v>
      </c>
      <c r="D9" s="108">
        <v>4</v>
      </c>
      <c r="E9" s="107" t="s">
        <v>444</v>
      </c>
      <c r="F9" s="107" t="s">
        <v>621</v>
      </c>
      <c r="G9" s="107" t="s">
        <v>258</v>
      </c>
      <c r="H9" s="135">
        <v>88.5</v>
      </c>
      <c r="I9" s="107" t="s">
        <v>622</v>
      </c>
      <c r="J9" s="107" t="s">
        <v>650</v>
      </c>
      <c r="K9" s="107">
        <v>88.5</v>
      </c>
      <c r="L9" s="109">
        <f t="shared" si="1"/>
        <v>177</v>
      </c>
      <c r="M9" s="88" t="s">
        <v>752</v>
      </c>
      <c r="N9" s="58"/>
      <c r="O9" s="55"/>
      <c r="P9" s="51"/>
      <c r="Q9" s="51"/>
      <c r="R9" s="51"/>
      <c r="S9" s="51"/>
    </row>
    <row r="10" spans="2:19" ht="19.5" customHeight="1">
      <c r="B10" s="134">
        <v>5</v>
      </c>
      <c r="C10" s="107" t="str">
        <f t="shared" si="0"/>
        <v>AA3</v>
      </c>
      <c r="D10" s="108">
        <v>5</v>
      </c>
      <c r="E10" s="107" t="s">
        <v>442</v>
      </c>
      <c r="F10" s="107" t="s">
        <v>618</v>
      </c>
      <c r="G10" s="107" t="s">
        <v>451</v>
      </c>
      <c r="H10" s="135">
        <v>57</v>
      </c>
      <c r="I10" s="107" t="s">
        <v>453</v>
      </c>
      <c r="J10" s="107" t="s">
        <v>284</v>
      </c>
      <c r="K10" s="107">
        <v>72</v>
      </c>
      <c r="L10" s="109">
        <f t="shared" si="1"/>
        <v>129</v>
      </c>
      <c r="M10" s="84" t="s">
        <v>753</v>
      </c>
      <c r="N10" s="58"/>
      <c r="O10" s="55"/>
      <c r="P10" s="51"/>
      <c r="Q10" s="51"/>
      <c r="R10" s="51"/>
      <c r="S10" s="51"/>
    </row>
    <row r="11" spans="2:17" ht="19.5" customHeight="1">
      <c r="B11" s="134">
        <v>6</v>
      </c>
      <c r="C11" s="107" t="str">
        <f t="shared" si="0"/>
        <v>AB4</v>
      </c>
      <c r="D11" s="108">
        <v>6</v>
      </c>
      <c r="E11" s="107" t="s">
        <v>609</v>
      </c>
      <c r="F11" s="107" t="s">
        <v>610</v>
      </c>
      <c r="G11" s="107" t="s">
        <v>257</v>
      </c>
      <c r="H11" s="135">
        <v>63</v>
      </c>
      <c r="I11" s="107" t="s">
        <v>611</v>
      </c>
      <c r="J11" s="107" t="s">
        <v>274</v>
      </c>
      <c r="K11" s="107">
        <v>63</v>
      </c>
      <c r="L11" s="109">
        <f t="shared" si="1"/>
        <v>126</v>
      </c>
      <c r="M11" s="89" t="s">
        <v>856</v>
      </c>
      <c r="N11" s="39" t="s">
        <v>793</v>
      </c>
      <c r="O11" s="60"/>
      <c r="Q11" s="86"/>
    </row>
    <row r="12" spans="2:19" ht="19.5" customHeight="1">
      <c r="B12" s="134">
        <v>7</v>
      </c>
      <c r="C12" s="107" t="str">
        <f t="shared" si="0"/>
        <v>AB3</v>
      </c>
      <c r="D12" s="108">
        <v>6</v>
      </c>
      <c r="E12" s="107" t="s">
        <v>445</v>
      </c>
      <c r="F12" s="107" t="s">
        <v>628</v>
      </c>
      <c r="G12" s="107" t="s">
        <v>263</v>
      </c>
      <c r="H12" s="135">
        <v>63</v>
      </c>
      <c r="I12" s="107" t="s">
        <v>629</v>
      </c>
      <c r="J12" s="107" t="s">
        <v>278</v>
      </c>
      <c r="K12" s="107">
        <v>63</v>
      </c>
      <c r="L12" s="109">
        <f t="shared" si="1"/>
        <v>126</v>
      </c>
      <c r="M12" s="92" t="s">
        <v>754</v>
      </c>
      <c r="N12" s="58" t="s">
        <v>793</v>
      </c>
      <c r="O12" s="55"/>
      <c r="P12" s="51"/>
      <c r="Q12" s="51"/>
      <c r="R12" s="51"/>
      <c r="S12" s="51"/>
    </row>
    <row r="13" spans="2:17" ht="19.5" customHeight="1" thickBot="1">
      <c r="B13" s="137">
        <v>8</v>
      </c>
      <c r="C13" s="110" t="str">
        <f t="shared" si="0"/>
        <v>AA4</v>
      </c>
      <c r="D13" s="111">
        <v>8</v>
      </c>
      <c r="E13" s="110" t="s">
        <v>248</v>
      </c>
      <c r="F13" s="110" t="s">
        <v>590</v>
      </c>
      <c r="G13" s="110" t="s">
        <v>262</v>
      </c>
      <c r="H13" s="138">
        <v>61.5</v>
      </c>
      <c r="I13" s="110" t="s">
        <v>591</v>
      </c>
      <c r="J13" s="110" t="s">
        <v>277</v>
      </c>
      <c r="K13" s="110">
        <v>61.5</v>
      </c>
      <c r="L13" s="112">
        <f t="shared" si="1"/>
        <v>123</v>
      </c>
      <c r="M13" s="102" t="s">
        <v>756</v>
      </c>
      <c r="N13" s="39"/>
      <c r="O13" s="60"/>
      <c r="Q13" s="86"/>
    </row>
    <row r="14" spans="2:15" ht="19.5" customHeight="1">
      <c r="B14" s="139">
        <v>9</v>
      </c>
      <c r="C14" s="46" t="str">
        <f t="shared" si="0"/>
        <v>A1</v>
      </c>
      <c r="D14" s="45">
        <v>9</v>
      </c>
      <c r="E14" s="46" t="s">
        <v>625</v>
      </c>
      <c r="F14" s="46" t="s">
        <v>626</v>
      </c>
      <c r="G14" s="46" t="s">
        <v>280</v>
      </c>
      <c r="H14" s="47">
        <v>60</v>
      </c>
      <c r="I14" s="46" t="s">
        <v>627</v>
      </c>
      <c r="J14" s="46" t="s">
        <v>266</v>
      </c>
      <c r="K14" s="46">
        <v>60</v>
      </c>
      <c r="L14" s="125">
        <f t="shared" si="1"/>
        <v>120</v>
      </c>
      <c r="M14" s="91" t="s">
        <v>757</v>
      </c>
      <c r="N14" s="39"/>
      <c r="O14" s="60"/>
    </row>
    <row r="15" spans="2:17" ht="19.5" customHeight="1">
      <c r="B15" s="139">
        <v>10</v>
      </c>
      <c r="C15" s="55" t="str">
        <f t="shared" si="0"/>
        <v>B1</v>
      </c>
      <c r="D15" s="57">
        <v>10</v>
      </c>
      <c r="E15" s="55" t="s">
        <v>252</v>
      </c>
      <c r="F15" s="55" t="s">
        <v>623</v>
      </c>
      <c r="G15" s="55" t="s">
        <v>279</v>
      </c>
      <c r="H15" s="66">
        <v>49.5</v>
      </c>
      <c r="I15" s="55" t="s">
        <v>624</v>
      </c>
      <c r="J15" s="55" t="s">
        <v>265</v>
      </c>
      <c r="K15" s="55">
        <v>49.5</v>
      </c>
      <c r="L15" s="126">
        <f t="shared" si="1"/>
        <v>99</v>
      </c>
      <c r="M15" s="84" t="s">
        <v>758</v>
      </c>
      <c r="N15" s="39"/>
      <c r="O15" s="60"/>
      <c r="Q15" s="86"/>
    </row>
    <row r="16" spans="2:21" ht="19.5" customHeight="1">
      <c r="B16" s="139">
        <v>11</v>
      </c>
      <c r="C16" s="55" t="str">
        <f t="shared" si="0"/>
        <v>C1</v>
      </c>
      <c r="D16" s="57">
        <v>11</v>
      </c>
      <c r="E16" s="55" t="s">
        <v>250</v>
      </c>
      <c r="F16" s="55" t="s">
        <v>634</v>
      </c>
      <c r="G16" s="55" t="s">
        <v>268</v>
      </c>
      <c r="H16" s="66">
        <v>42.75</v>
      </c>
      <c r="I16" s="55" t="s">
        <v>635</v>
      </c>
      <c r="J16" s="55" t="s">
        <v>282</v>
      </c>
      <c r="K16" s="55">
        <v>42.75</v>
      </c>
      <c r="L16" s="126">
        <f t="shared" si="1"/>
        <v>85.5</v>
      </c>
      <c r="M16" s="84" t="s">
        <v>759</v>
      </c>
      <c r="N16" s="58"/>
      <c r="O16" s="55"/>
      <c r="P16" s="51"/>
      <c r="Q16" s="51"/>
      <c r="R16" s="51"/>
      <c r="S16" s="51"/>
      <c r="T16" s="51"/>
      <c r="U16" s="51"/>
    </row>
    <row r="17" spans="2:17" ht="19.5" customHeight="1">
      <c r="B17" s="140">
        <v>12</v>
      </c>
      <c r="C17" s="55" t="str">
        <f t="shared" si="0"/>
        <v>D1</v>
      </c>
      <c r="D17" s="57">
        <v>12</v>
      </c>
      <c r="E17" s="55" t="s">
        <v>596</v>
      </c>
      <c r="F17" s="55" t="s">
        <v>597</v>
      </c>
      <c r="G17" s="55" t="s">
        <v>283</v>
      </c>
      <c r="H17" s="66">
        <v>57</v>
      </c>
      <c r="I17" s="55" t="s">
        <v>598</v>
      </c>
      <c r="J17" s="55" t="s">
        <v>454</v>
      </c>
      <c r="K17" s="55">
        <v>27</v>
      </c>
      <c r="L17" s="126">
        <f t="shared" si="1"/>
        <v>84</v>
      </c>
      <c r="M17" s="84" t="s">
        <v>760</v>
      </c>
      <c r="N17" s="39"/>
      <c r="O17" s="60"/>
      <c r="Q17" s="86"/>
    </row>
    <row r="18" spans="2:17" ht="19.5" customHeight="1">
      <c r="B18" s="139">
        <v>13</v>
      </c>
      <c r="C18" s="55" t="str">
        <f t="shared" si="0"/>
        <v>D2</v>
      </c>
      <c r="D18" s="57">
        <v>13</v>
      </c>
      <c r="E18" s="55" t="s">
        <v>439</v>
      </c>
      <c r="F18" s="55" t="s">
        <v>592</v>
      </c>
      <c r="G18" s="55" t="s">
        <v>275</v>
      </c>
      <c r="H18" s="66">
        <v>33</v>
      </c>
      <c r="I18" s="55" t="s">
        <v>593</v>
      </c>
      <c r="J18" s="55" t="s">
        <v>271</v>
      </c>
      <c r="K18" s="55">
        <v>36</v>
      </c>
      <c r="L18" s="126">
        <f t="shared" si="1"/>
        <v>69</v>
      </c>
      <c r="M18" s="92" t="s">
        <v>857</v>
      </c>
      <c r="N18" s="39" t="s">
        <v>795</v>
      </c>
      <c r="O18" s="60"/>
      <c r="Q18" s="86"/>
    </row>
    <row r="19" spans="2:17" ht="19.5" customHeight="1">
      <c r="B19" s="139">
        <v>14</v>
      </c>
      <c r="C19" s="55" t="str">
        <f t="shared" si="0"/>
        <v>C2</v>
      </c>
      <c r="D19" s="57">
        <v>13</v>
      </c>
      <c r="E19" s="55" t="s">
        <v>443</v>
      </c>
      <c r="F19" s="55" t="s">
        <v>619</v>
      </c>
      <c r="G19" s="55" t="s">
        <v>264</v>
      </c>
      <c r="H19" s="66">
        <v>33</v>
      </c>
      <c r="I19" s="55" t="s">
        <v>620</v>
      </c>
      <c r="J19" s="55" t="s">
        <v>455</v>
      </c>
      <c r="K19" s="55">
        <v>36</v>
      </c>
      <c r="L19" s="126">
        <f t="shared" si="1"/>
        <v>69</v>
      </c>
      <c r="M19" s="89" t="s">
        <v>858</v>
      </c>
      <c r="N19" s="39" t="s">
        <v>795</v>
      </c>
      <c r="O19" s="60"/>
      <c r="Q19" s="86"/>
    </row>
    <row r="20" spans="2:15" ht="19.5" customHeight="1">
      <c r="B20" s="140">
        <v>15</v>
      </c>
      <c r="C20" s="55" t="str">
        <f t="shared" si="0"/>
        <v>B2</v>
      </c>
      <c r="D20" s="57">
        <v>15</v>
      </c>
      <c r="E20" s="55" t="s">
        <v>612</v>
      </c>
      <c r="F20" s="55" t="s">
        <v>613</v>
      </c>
      <c r="G20" s="55" t="s">
        <v>571</v>
      </c>
      <c r="H20" s="66">
        <v>0</v>
      </c>
      <c r="I20" s="55" t="s">
        <v>614</v>
      </c>
      <c r="J20" s="55" t="s">
        <v>276</v>
      </c>
      <c r="K20" s="55">
        <v>60.75</v>
      </c>
      <c r="L20" s="126">
        <f t="shared" si="1"/>
        <v>60.75</v>
      </c>
      <c r="M20" s="88" t="s">
        <v>799</v>
      </c>
      <c r="N20" s="39"/>
      <c r="O20" s="60"/>
    </row>
    <row r="21" spans="2:17" ht="19.5" customHeight="1">
      <c r="B21" s="139">
        <v>16</v>
      </c>
      <c r="C21" s="55" t="str">
        <f t="shared" si="0"/>
        <v>A2</v>
      </c>
      <c r="D21" s="57">
        <v>16</v>
      </c>
      <c r="E21" s="55" t="s">
        <v>600</v>
      </c>
      <c r="F21" s="55" t="s">
        <v>601</v>
      </c>
      <c r="G21" s="55" t="s">
        <v>260</v>
      </c>
      <c r="H21" s="66">
        <v>24.75</v>
      </c>
      <c r="I21" s="55" t="s">
        <v>602</v>
      </c>
      <c r="J21" s="55" t="s">
        <v>259</v>
      </c>
      <c r="K21" s="55">
        <v>34.5</v>
      </c>
      <c r="L21" s="126">
        <f t="shared" si="1"/>
        <v>59.25</v>
      </c>
      <c r="M21" s="84" t="s">
        <v>800</v>
      </c>
      <c r="N21" s="39"/>
      <c r="O21" s="60"/>
      <c r="Q21" s="86"/>
    </row>
    <row r="22" spans="2:19" ht="19.5" customHeight="1">
      <c r="B22" s="139">
        <v>17</v>
      </c>
      <c r="C22" s="55" t="str">
        <f t="shared" si="0"/>
        <v>A3</v>
      </c>
      <c r="D22" s="57">
        <v>17</v>
      </c>
      <c r="E22" s="55" t="s">
        <v>615</v>
      </c>
      <c r="F22" s="55" t="s">
        <v>616</v>
      </c>
      <c r="G22" s="55" t="s">
        <v>269</v>
      </c>
      <c r="H22" s="66">
        <v>20.25</v>
      </c>
      <c r="I22" s="55" t="s">
        <v>617</v>
      </c>
      <c r="J22" s="55" t="s">
        <v>261</v>
      </c>
      <c r="K22" s="55">
        <v>37.5</v>
      </c>
      <c r="L22" s="126">
        <f t="shared" si="1"/>
        <v>57.75</v>
      </c>
      <c r="M22" s="84" t="s">
        <v>801</v>
      </c>
      <c r="N22" s="58"/>
      <c r="O22" s="55"/>
      <c r="P22" s="51"/>
      <c r="Q22" s="51"/>
      <c r="R22" s="51"/>
      <c r="S22" s="51"/>
    </row>
    <row r="23" spans="2:17" ht="19.5" customHeight="1">
      <c r="B23" s="140">
        <v>18</v>
      </c>
      <c r="C23" s="55" t="str">
        <f t="shared" si="0"/>
        <v>B3</v>
      </c>
      <c r="D23" s="57">
        <v>18</v>
      </c>
      <c r="E23" s="55" t="s">
        <v>441</v>
      </c>
      <c r="F23" s="55" t="s">
        <v>607</v>
      </c>
      <c r="G23" s="55" t="s">
        <v>267</v>
      </c>
      <c r="H23" s="66">
        <v>20.25</v>
      </c>
      <c r="I23" s="55" t="s">
        <v>608</v>
      </c>
      <c r="J23" s="55" t="s">
        <v>281</v>
      </c>
      <c r="K23" s="55">
        <v>20.25</v>
      </c>
      <c r="L23" s="126">
        <f t="shared" si="1"/>
        <v>40.5</v>
      </c>
      <c r="M23" s="84" t="s">
        <v>802</v>
      </c>
      <c r="N23" s="39"/>
      <c r="O23" s="60"/>
      <c r="Q23" s="86"/>
    </row>
    <row r="24" spans="2:17" ht="19.5" customHeight="1">
      <c r="B24" s="139">
        <v>19</v>
      </c>
      <c r="C24" s="55" t="str">
        <f t="shared" si="0"/>
        <v>C3</v>
      </c>
      <c r="D24" s="57">
        <v>19</v>
      </c>
      <c r="E24" s="55" t="s">
        <v>440</v>
      </c>
      <c r="F24" s="55" t="s">
        <v>599</v>
      </c>
      <c r="G24" s="55" t="s">
        <v>450</v>
      </c>
      <c r="H24" s="66">
        <v>13.5</v>
      </c>
      <c r="I24" s="97" t="s">
        <v>647</v>
      </c>
      <c r="J24" s="55" t="s">
        <v>648</v>
      </c>
      <c r="K24" s="55">
        <v>24</v>
      </c>
      <c r="L24" s="126">
        <f t="shared" si="1"/>
        <v>37.5</v>
      </c>
      <c r="M24" s="92" t="s">
        <v>770</v>
      </c>
      <c r="N24" s="39" t="s">
        <v>796</v>
      </c>
      <c r="O24" s="60"/>
      <c r="Q24" s="86"/>
    </row>
    <row r="25" spans="2:17" ht="19.5" customHeight="1">
      <c r="B25" s="139">
        <v>20</v>
      </c>
      <c r="C25" s="55" t="str">
        <f t="shared" si="0"/>
        <v>D3</v>
      </c>
      <c r="D25" s="57">
        <v>19</v>
      </c>
      <c r="E25" s="55" t="s">
        <v>251</v>
      </c>
      <c r="F25" s="55" t="s">
        <v>605</v>
      </c>
      <c r="G25" s="55" t="s">
        <v>270</v>
      </c>
      <c r="H25" s="66">
        <v>18.75</v>
      </c>
      <c r="I25" s="55" t="s">
        <v>606</v>
      </c>
      <c r="J25" s="55" t="s">
        <v>649</v>
      </c>
      <c r="K25" s="55">
        <v>18.75</v>
      </c>
      <c r="L25" s="126">
        <f t="shared" si="1"/>
        <v>37.5</v>
      </c>
      <c r="M25" s="89" t="s">
        <v>845</v>
      </c>
      <c r="N25" s="39" t="s">
        <v>796</v>
      </c>
      <c r="O25" s="60"/>
      <c r="Q25" s="86"/>
    </row>
    <row r="26" spans="2:19" s="51" customFormat="1" ht="19.5" customHeight="1">
      <c r="B26" s="139">
        <v>21</v>
      </c>
      <c r="C26" s="55" t="str">
        <f t="shared" si="0"/>
        <v>D4</v>
      </c>
      <c r="D26" s="57">
        <v>21</v>
      </c>
      <c r="E26" s="55" t="s">
        <v>636</v>
      </c>
      <c r="F26" s="55" t="s">
        <v>637</v>
      </c>
      <c r="G26" s="55" t="s">
        <v>452</v>
      </c>
      <c r="H26" s="66">
        <v>30</v>
      </c>
      <c r="I26" s="55" t="s">
        <v>638</v>
      </c>
      <c r="J26" s="55" t="s">
        <v>651</v>
      </c>
      <c r="K26" s="55">
        <v>0</v>
      </c>
      <c r="L26" s="126">
        <f t="shared" si="1"/>
        <v>30</v>
      </c>
      <c r="M26" s="88" t="s">
        <v>803</v>
      </c>
      <c r="N26" s="39"/>
      <c r="O26" s="60"/>
      <c r="P26" s="8"/>
      <c r="Q26" s="8"/>
      <c r="R26" s="8"/>
      <c r="S26" s="8"/>
    </row>
    <row r="27" spans="2:21" s="51" customFormat="1" ht="19.5" customHeight="1">
      <c r="B27" s="140">
        <v>22</v>
      </c>
      <c r="C27" s="55" t="str">
        <f t="shared" si="0"/>
        <v>B4</v>
      </c>
      <c r="D27" s="57">
        <v>22</v>
      </c>
      <c r="E27" s="55" t="s">
        <v>446</v>
      </c>
      <c r="F27" s="55" t="s">
        <v>630</v>
      </c>
      <c r="G27" s="55" t="s">
        <v>572</v>
      </c>
      <c r="H27" s="66">
        <v>0</v>
      </c>
      <c r="I27" s="55" t="s">
        <v>631</v>
      </c>
      <c r="J27" s="55" t="s">
        <v>572</v>
      </c>
      <c r="K27" s="55">
        <v>0</v>
      </c>
      <c r="L27" s="126">
        <f t="shared" si="1"/>
        <v>0</v>
      </c>
      <c r="M27" s="92" t="s">
        <v>859</v>
      </c>
      <c r="N27" s="58" t="s">
        <v>798</v>
      </c>
      <c r="O27" s="55"/>
      <c r="T27" s="8"/>
      <c r="U27" s="8"/>
    </row>
    <row r="28" spans="2:21" s="51" customFormat="1" ht="19.5" customHeight="1">
      <c r="B28" s="139">
        <v>23</v>
      </c>
      <c r="C28" s="55" t="str">
        <f t="shared" si="0"/>
        <v>C4</v>
      </c>
      <c r="D28" s="57">
        <v>22</v>
      </c>
      <c r="E28" s="55" t="s">
        <v>447</v>
      </c>
      <c r="F28" s="55" t="s">
        <v>632</v>
      </c>
      <c r="G28" s="55" t="s">
        <v>571</v>
      </c>
      <c r="H28" s="66">
        <v>0</v>
      </c>
      <c r="I28" s="55" t="s">
        <v>633</v>
      </c>
      <c r="J28" s="55" t="s">
        <v>572</v>
      </c>
      <c r="K28" s="55">
        <v>0</v>
      </c>
      <c r="L28" s="126">
        <f t="shared" si="1"/>
        <v>0</v>
      </c>
      <c r="M28" s="89" t="s">
        <v>860</v>
      </c>
      <c r="N28" s="39" t="s">
        <v>798</v>
      </c>
      <c r="O28" s="60"/>
      <c r="P28" s="8"/>
      <c r="Q28" s="8"/>
      <c r="R28" s="8"/>
      <c r="S28" s="8"/>
      <c r="T28" s="8"/>
      <c r="U28" s="8"/>
    </row>
    <row r="29" spans="2:19" s="51" customFormat="1" ht="19.5" customHeight="1" thickBot="1">
      <c r="B29" s="127">
        <v>24</v>
      </c>
      <c r="C29" s="55" t="str">
        <f t="shared" si="0"/>
        <v>A4</v>
      </c>
      <c r="D29" s="57">
        <v>22</v>
      </c>
      <c r="E29" s="55" t="s">
        <v>448</v>
      </c>
      <c r="F29" s="55" t="s">
        <v>639</v>
      </c>
      <c r="G29" s="55" t="s">
        <v>572</v>
      </c>
      <c r="H29" s="66">
        <v>0</v>
      </c>
      <c r="I29" s="55" t="s">
        <v>640</v>
      </c>
      <c r="J29" s="55" t="s">
        <v>652</v>
      </c>
      <c r="K29" s="55">
        <v>0</v>
      </c>
      <c r="L29" s="126">
        <f t="shared" si="1"/>
        <v>0</v>
      </c>
      <c r="M29" s="103" t="s">
        <v>818</v>
      </c>
      <c r="N29" s="58" t="s">
        <v>798</v>
      </c>
      <c r="O29" s="60"/>
      <c r="P29" s="8"/>
      <c r="Q29" s="8"/>
      <c r="R29" s="8"/>
      <c r="S29" s="8"/>
    </row>
    <row r="30" spans="2:19" s="51" customFormat="1" ht="19.5" customHeight="1" hidden="1">
      <c r="B30" s="139">
        <v>25</v>
      </c>
      <c r="C30" s="55">
        <f t="shared" si="0"/>
        <v>0</v>
      </c>
      <c r="D30" s="57">
        <v>23</v>
      </c>
      <c r="E30" s="55"/>
      <c r="F30" s="55"/>
      <c r="G30" s="55"/>
      <c r="H30" s="36" t="e">
        <v>#N/A</v>
      </c>
      <c r="I30" s="55"/>
      <c r="J30" s="55"/>
      <c r="K30" s="83" t="e">
        <v>#N/A</v>
      </c>
      <c r="L30" s="126" t="e">
        <f aca="true" t="shared" si="2" ref="L30:L65">H30+K30</f>
        <v>#N/A</v>
      </c>
      <c r="M30" s="90"/>
      <c r="N30" s="85"/>
      <c r="O30" s="60"/>
      <c r="P30" s="8"/>
      <c r="Q30" s="8"/>
      <c r="R30" s="8"/>
      <c r="S30" s="8"/>
    </row>
    <row r="31" spans="2:19" s="51" customFormat="1" ht="19.5" customHeight="1" hidden="1">
      <c r="B31" s="139">
        <v>26</v>
      </c>
      <c r="C31" s="55">
        <f t="shared" si="0"/>
        <v>0</v>
      </c>
      <c r="D31" s="45">
        <v>26</v>
      </c>
      <c r="E31" s="55"/>
      <c r="F31" s="55"/>
      <c r="G31" s="55"/>
      <c r="H31" s="36" t="e">
        <v>#N/A</v>
      </c>
      <c r="I31" s="55"/>
      <c r="J31" s="55"/>
      <c r="K31" s="83" t="e">
        <v>#N/A</v>
      </c>
      <c r="L31" s="126" t="e">
        <f t="shared" si="2"/>
        <v>#N/A</v>
      </c>
      <c r="M31" s="89"/>
      <c r="N31" s="85"/>
      <c r="O31" s="60"/>
      <c r="P31" s="8"/>
      <c r="Q31" s="86"/>
      <c r="R31" s="8"/>
      <c r="S31" s="8"/>
    </row>
    <row r="32" spans="2:19" s="51" customFormat="1" ht="19.5" customHeight="1" hidden="1">
      <c r="B32" s="140">
        <v>27</v>
      </c>
      <c r="C32" s="55">
        <f t="shared" si="0"/>
        <v>0</v>
      </c>
      <c r="D32" s="57">
        <v>26</v>
      </c>
      <c r="E32" s="55"/>
      <c r="F32" s="55"/>
      <c r="G32" s="55"/>
      <c r="H32" s="36" t="e">
        <v>#N/A</v>
      </c>
      <c r="I32" s="55"/>
      <c r="J32" s="55"/>
      <c r="K32" s="83" t="e">
        <v>#N/A</v>
      </c>
      <c r="L32" s="126" t="e">
        <f t="shared" si="2"/>
        <v>#N/A</v>
      </c>
      <c r="M32" s="89"/>
      <c r="N32" s="85"/>
      <c r="O32" s="60"/>
      <c r="P32" s="8"/>
      <c r="Q32" s="86"/>
      <c r="R32" s="8"/>
      <c r="S32" s="8"/>
    </row>
    <row r="33" spans="2:19" ht="19.5" customHeight="1" hidden="1">
      <c r="B33" s="139">
        <v>28</v>
      </c>
      <c r="C33" s="55">
        <f t="shared" si="0"/>
        <v>0</v>
      </c>
      <c r="D33" s="57">
        <v>26</v>
      </c>
      <c r="E33" s="55"/>
      <c r="F33" s="55"/>
      <c r="G33" s="55"/>
      <c r="H33" s="36" t="e">
        <v>#N/A</v>
      </c>
      <c r="I33" s="55"/>
      <c r="J33" s="55"/>
      <c r="K33" s="83" t="e">
        <v>#N/A</v>
      </c>
      <c r="L33" s="126" t="e">
        <f t="shared" si="2"/>
        <v>#N/A</v>
      </c>
      <c r="M33" s="92"/>
      <c r="N33" s="85"/>
      <c r="O33" s="55"/>
      <c r="P33" s="51"/>
      <c r="Q33" s="51"/>
      <c r="R33" s="51"/>
      <c r="S33" s="51"/>
    </row>
    <row r="34" spans="2:15" ht="19.5" customHeight="1" hidden="1">
      <c r="B34" s="139">
        <v>29</v>
      </c>
      <c r="C34" s="55">
        <f t="shared" si="0"/>
        <v>0</v>
      </c>
      <c r="D34" s="57">
        <v>29</v>
      </c>
      <c r="E34" s="55"/>
      <c r="F34" s="55"/>
      <c r="G34" s="55"/>
      <c r="H34" s="36" t="e">
        <v>#N/A</v>
      </c>
      <c r="I34" s="55"/>
      <c r="J34" s="55"/>
      <c r="K34" s="83" t="e">
        <v>#N/A</v>
      </c>
      <c r="L34" s="126" t="e">
        <f t="shared" si="2"/>
        <v>#N/A</v>
      </c>
      <c r="M34" s="92"/>
      <c r="N34" s="85"/>
      <c r="O34" s="60"/>
    </row>
    <row r="35" spans="2:15" ht="19.5" customHeight="1" hidden="1">
      <c r="B35" s="140">
        <v>30</v>
      </c>
      <c r="C35" s="55">
        <f t="shared" si="0"/>
        <v>0</v>
      </c>
      <c r="D35" s="57">
        <v>29</v>
      </c>
      <c r="E35" s="55"/>
      <c r="F35" s="55"/>
      <c r="G35" s="55"/>
      <c r="H35" s="36" t="e">
        <v>#N/A</v>
      </c>
      <c r="I35" s="55"/>
      <c r="J35" s="55"/>
      <c r="K35" s="83" t="e">
        <v>#N/A</v>
      </c>
      <c r="L35" s="126" t="e">
        <f t="shared" si="2"/>
        <v>#N/A</v>
      </c>
      <c r="M35" s="92"/>
      <c r="N35" s="85"/>
      <c r="O35" s="60"/>
    </row>
    <row r="36" spans="2:15" ht="19.5" customHeight="1" hidden="1">
      <c r="B36" s="139">
        <v>31</v>
      </c>
      <c r="C36" s="55">
        <f t="shared" si="0"/>
        <v>0</v>
      </c>
      <c r="D36" s="57">
        <v>29</v>
      </c>
      <c r="E36" s="55"/>
      <c r="F36" s="55"/>
      <c r="G36" s="55"/>
      <c r="H36" s="36" t="e">
        <v>#N/A</v>
      </c>
      <c r="I36" s="55"/>
      <c r="J36" s="55"/>
      <c r="K36" s="83" t="e">
        <v>#N/A</v>
      </c>
      <c r="L36" s="126" t="e">
        <f t="shared" si="2"/>
        <v>#N/A</v>
      </c>
      <c r="M36" s="92"/>
      <c r="N36" s="85"/>
      <c r="O36" s="60"/>
    </row>
    <row r="37" spans="2:15" ht="19.5" customHeight="1" hidden="1">
      <c r="B37" s="139">
        <v>32</v>
      </c>
      <c r="C37" s="55">
        <f t="shared" si="0"/>
        <v>0</v>
      </c>
      <c r="D37" s="57">
        <v>32</v>
      </c>
      <c r="E37" s="55"/>
      <c r="F37" s="55"/>
      <c r="G37" s="55"/>
      <c r="H37" s="36" t="e">
        <v>#N/A</v>
      </c>
      <c r="I37" s="55"/>
      <c r="J37" s="55"/>
      <c r="K37" s="83" t="e">
        <v>#N/A</v>
      </c>
      <c r="L37" s="126" t="e">
        <f t="shared" si="2"/>
        <v>#N/A</v>
      </c>
      <c r="M37" s="93"/>
      <c r="N37" s="26"/>
      <c r="O37" s="60"/>
    </row>
    <row r="38" spans="2:15" ht="19.5" customHeight="1" hidden="1">
      <c r="B38" s="140">
        <v>33</v>
      </c>
      <c r="C38" s="55">
        <f t="shared" si="0"/>
        <v>0</v>
      </c>
      <c r="D38" s="57">
        <v>33</v>
      </c>
      <c r="E38" s="55"/>
      <c r="F38" s="55"/>
      <c r="G38" s="55"/>
      <c r="H38" s="36" t="e">
        <v>#N/A</v>
      </c>
      <c r="I38" s="55"/>
      <c r="J38" s="55"/>
      <c r="K38" s="83" t="e">
        <v>#N/A</v>
      </c>
      <c r="L38" s="126" t="e">
        <f t="shared" si="2"/>
        <v>#N/A</v>
      </c>
      <c r="M38" s="92"/>
      <c r="N38" s="85"/>
      <c r="O38" s="60"/>
    </row>
    <row r="39" spans="2:15" ht="19.5" customHeight="1" hidden="1">
      <c r="B39" s="139">
        <v>34</v>
      </c>
      <c r="C39" s="55">
        <f t="shared" si="0"/>
        <v>0</v>
      </c>
      <c r="D39" s="57">
        <v>33</v>
      </c>
      <c r="E39" s="55"/>
      <c r="F39" s="55"/>
      <c r="G39" s="55"/>
      <c r="H39" s="36" t="e">
        <v>#N/A</v>
      </c>
      <c r="I39" s="55"/>
      <c r="J39" s="55"/>
      <c r="K39" s="83" t="e">
        <v>#N/A</v>
      </c>
      <c r="L39" s="126" t="e">
        <f t="shared" si="2"/>
        <v>#N/A</v>
      </c>
      <c r="M39" s="92"/>
      <c r="N39" s="85"/>
      <c r="O39" s="60"/>
    </row>
    <row r="40" spans="2:15" ht="19.5" customHeight="1" hidden="1">
      <c r="B40" s="139">
        <v>35</v>
      </c>
      <c r="C40" s="55">
        <f t="shared" si="0"/>
        <v>0</v>
      </c>
      <c r="D40" s="57">
        <v>33</v>
      </c>
      <c r="E40" s="55"/>
      <c r="F40" s="55"/>
      <c r="G40" s="55"/>
      <c r="H40" s="36" t="e">
        <v>#N/A</v>
      </c>
      <c r="I40" s="55"/>
      <c r="J40" s="55"/>
      <c r="K40" s="83" t="e">
        <v>#N/A</v>
      </c>
      <c r="L40" s="126" t="e">
        <f t="shared" si="2"/>
        <v>#N/A</v>
      </c>
      <c r="M40" s="92"/>
      <c r="N40" s="85"/>
      <c r="O40" s="60"/>
    </row>
    <row r="41" spans="2:15" ht="19.5" customHeight="1" hidden="1">
      <c r="B41" s="140">
        <v>36</v>
      </c>
      <c r="C41" s="55">
        <f t="shared" si="0"/>
        <v>0</v>
      </c>
      <c r="D41" s="57">
        <v>33</v>
      </c>
      <c r="E41" s="55"/>
      <c r="F41" s="55"/>
      <c r="G41" s="55"/>
      <c r="H41" s="36" t="e">
        <v>#N/A</v>
      </c>
      <c r="I41" s="55"/>
      <c r="J41" s="55"/>
      <c r="K41" s="83" t="e">
        <v>#N/A</v>
      </c>
      <c r="L41" s="126" t="e">
        <f t="shared" si="2"/>
        <v>#N/A</v>
      </c>
      <c r="M41" s="92"/>
      <c r="N41" s="85"/>
      <c r="O41" s="60"/>
    </row>
    <row r="42" spans="2:15" ht="19.5" customHeight="1" hidden="1">
      <c r="B42" s="139">
        <v>37</v>
      </c>
      <c r="C42" s="55">
        <f t="shared" si="0"/>
        <v>0</v>
      </c>
      <c r="D42" s="57">
        <v>33</v>
      </c>
      <c r="E42" s="55"/>
      <c r="F42" s="55"/>
      <c r="G42" s="55"/>
      <c r="H42" s="36" t="e">
        <v>#N/A</v>
      </c>
      <c r="I42" s="55"/>
      <c r="J42" s="55"/>
      <c r="K42" s="83" t="e">
        <v>#N/A</v>
      </c>
      <c r="L42" s="126" t="e">
        <f t="shared" si="2"/>
        <v>#N/A</v>
      </c>
      <c r="M42" s="92"/>
      <c r="N42" s="85"/>
      <c r="O42" s="60"/>
    </row>
    <row r="43" spans="2:13" ht="21" hidden="1">
      <c r="B43" s="139">
        <v>38</v>
      </c>
      <c r="C43" s="55" t="str">
        <f aca="true" t="shared" si="3" ref="C43:C77">M43</f>
        <v>A1</v>
      </c>
      <c r="D43" s="57">
        <v>34</v>
      </c>
      <c r="E43" s="71" t="s">
        <v>73</v>
      </c>
      <c r="F43" s="55" t="s">
        <v>643</v>
      </c>
      <c r="G43" s="55" t="s">
        <v>337</v>
      </c>
      <c r="H43" s="66">
        <v>1</v>
      </c>
      <c r="I43" s="55" t="s">
        <v>644</v>
      </c>
      <c r="J43" s="55" t="s">
        <v>253</v>
      </c>
      <c r="K43" s="66">
        <v>1</v>
      </c>
      <c r="L43" s="126">
        <f t="shared" si="2"/>
        <v>2</v>
      </c>
      <c r="M43" s="71" t="s">
        <v>73</v>
      </c>
    </row>
    <row r="44" spans="2:13" ht="21" hidden="1">
      <c r="B44" s="140">
        <v>39</v>
      </c>
      <c r="C44" s="55" t="str">
        <f t="shared" si="3"/>
        <v>B1</v>
      </c>
      <c r="D44" s="57">
        <v>35</v>
      </c>
      <c r="E44" s="71" t="s">
        <v>18</v>
      </c>
      <c r="F44" s="55" t="s">
        <v>643</v>
      </c>
      <c r="G44" s="55" t="s">
        <v>338</v>
      </c>
      <c r="H44" s="66">
        <v>2</v>
      </c>
      <c r="I44" s="55" t="s">
        <v>644</v>
      </c>
      <c r="J44" s="55" t="s">
        <v>253</v>
      </c>
      <c r="K44" s="66">
        <v>2</v>
      </c>
      <c r="L44" s="126">
        <f t="shared" si="2"/>
        <v>4</v>
      </c>
      <c r="M44" s="71" t="s">
        <v>18</v>
      </c>
    </row>
    <row r="45" spans="2:13" ht="21" hidden="1">
      <c r="B45" s="139">
        <v>40</v>
      </c>
      <c r="C45" s="55" t="str">
        <f t="shared" si="3"/>
        <v>C1</v>
      </c>
      <c r="D45" s="57">
        <v>36</v>
      </c>
      <c r="E45" s="71" t="s">
        <v>285</v>
      </c>
      <c r="F45" s="55" t="s">
        <v>643</v>
      </c>
      <c r="G45" s="55" t="s">
        <v>339</v>
      </c>
      <c r="H45" s="66">
        <v>3</v>
      </c>
      <c r="I45" s="55" t="s">
        <v>644</v>
      </c>
      <c r="J45" s="55" t="s">
        <v>253</v>
      </c>
      <c r="K45" s="66">
        <v>3</v>
      </c>
      <c r="L45" s="126">
        <f t="shared" si="2"/>
        <v>6</v>
      </c>
      <c r="M45" s="71" t="s">
        <v>285</v>
      </c>
    </row>
    <row r="46" spans="2:13" ht="21" hidden="1">
      <c r="B46" s="139">
        <v>41</v>
      </c>
      <c r="C46" s="55" t="str">
        <f t="shared" si="3"/>
        <v>D1</v>
      </c>
      <c r="D46" s="57">
        <v>37</v>
      </c>
      <c r="E46" s="71" t="s">
        <v>0</v>
      </c>
      <c r="F46" s="55" t="s">
        <v>643</v>
      </c>
      <c r="G46" s="55" t="s">
        <v>340</v>
      </c>
      <c r="H46" s="66">
        <v>4</v>
      </c>
      <c r="I46" s="55" t="s">
        <v>644</v>
      </c>
      <c r="J46" s="55" t="s">
        <v>253</v>
      </c>
      <c r="K46" s="66">
        <v>4</v>
      </c>
      <c r="L46" s="126">
        <f t="shared" si="2"/>
        <v>8</v>
      </c>
      <c r="M46" s="71" t="s">
        <v>0</v>
      </c>
    </row>
    <row r="47" spans="2:13" ht="21" hidden="1">
      <c r="B47" s="140">
        <v>42</v>
      </c>
      <c r="C47" s="55" t="str">
        <f t="shared" si="3"/>
        <v>E1</v>
      </c>
      <c r="D47" s="57">
        <v>38</v>
      </c>
      <c r="E47" s="71" t="s">
        <v>70</v>
      </c>
      <c r="F47" s="55" t="s">
        <v>643</v>
      </c>
      <c r="G47" s="55" t="s">
        <v>341</v>
      </c>
      <c r="H47" s="66">
        <v>5</v>
      </c>
      <c r="I47" s="55" t="s">
        <v>644</v>
      </c>
      <c r="J47" s="55" t="s">
        <v>253</v>
      </c>
      <c r="K47" s="66">
        <v>5</v>
      </c>
      <c r="L47" s="126">
        <f t="shared" si="2"/>
        <v>10</v>
      </c>
      <c r="M47" s="71" t="s">
        <v>70</v>
      </c>
    </row>
    <row r="48" spans="2:13" ht="21" hidden="1">
      <c r="B48" s="139">
        <v>43</v>
      </c>
      <c r="C48" s="55" t="str">
        <f t="shared" si="3"/>
        <v>F1</v>
      </c>
      <c r="D48" s="57">
        <v>39</v>
      </c>
      <c r="E48" s="71" t="s">
        <v>1</v>
      </c>
      <c r="F48" s="55" t="s">
        <v>643</v>
      </c>
      <c r="G48" s="55" t="s">
        <v>342</v>
      </c>
      <c r="H48" s="66">
        <v>6</v>
      </c>
      <c r="I48" s="55" t="s">
        <v>644</v>
      </c>
      <c r="J48" s="55" t="s">
        <v>253</v>
      </c>
      <c r="K48" s="66">
        <v>6</v>
      </c>
      <c r="L48" s="126">
        <f t="shared" si="2"/>
        <v>12</v>
      </c>
      <c r="M48" s="71" t="s">
        <v>1</v>
      </c>
    </row>
    <row r="49" spans="2:13" ht="21" hidden="1">
      <c r="B49" s="139">
        <v>44</v>
      </c>
      <c r="C49" s="55" t="str">
        <f t="shared" si="3"/>
        <v>G1</v>
      </c>
      <c r="D49" s="57">
        <v>40</v>
      </c>
      <c r="E49" s="71" t="s">
        <v>2</v>
      </c>
      <c r="F49" s="55" t="s">
        <v>643</v>
      </c>
      <c r="G49" s="55" t="s">
        <v>343</v>
      </c>
      <c r="H49" s="66">
        <v>7</v>
      </c>
      <c r="I49" s="55" t="s">
        <v>644</v>
      </c>
      <c r="J49" s="55" t="s">
        <v>253</v>
      </c>
      <c r="K49" s="66">
        <v>7</v>
      </c>
      <c r="L49" s="126">
        <f t="shared" si="2"/>
        <v>14</v>
      </c>
      <c r="M49" s="71" t="s">
        <v>2</v>
      </c>
    </row>
    <row r="50" spans="2:13" ht="21" hidden="1">
      <c r="B50" s="140">
        <v>45</v>
      </c>
      <c r="C50" s="55" t="str">
        <f t="shared" si="3"/>
        <v>H1</v>
      </c>
      <c r="D50" s="57">
        <v>41</v>
      </c>
      <c r="E50" s="71" t="s">
        <v>212</v>
      </c>
      <c r="F50" s="55" t="s">
        <v>643</v>
      </c>
      <c r="G50" s="55" t="s">
        <v>344</v>
      </c>
      <c r="H50" s="66">
        <v>8</v>
      </c>
      <c r="I50" s="55" t="s">
        <v>644</v>
      </c>
      <c r="J50" s="55" t="s">
        <v>253</v>
      </c>
      <c r="K50" s="66">
        <v>8</v>
      </c>
      <c r="L50" s="126">
        <f t="shared" si="2"/>
        <v>16</v>
      </c>
      <c r="M50" s="71" t="s">
        <v>212</v>
      </c>
    </row>
    <row r="51" spans="2:13" ht="21" hidden="1">
      <c r="B51" s="139">
        <v>46</v>
      </c>
      <c r="C51" s="55" t="str">
        <f t="shared" si="3"/>
        <v>A2</v>
      </c>
      <c r="D51" s="57">
        <v>42</v>
      </c>
      <c r="E51" s="71" t="s">
        <v>94</v>
      </c>
      <c r="F51" s="55" t="s">
        <v>643</v>
      </c>
      <c r="G51" s="55" t="s">
        <v>345</v>
      </c>
      <c r="H51" s="66">
        <v>9</v>
      </c>
      <c r="I51" s="55" t="s">
        <v>644</v>
      </c>
      <c r="J51" s="55" t="s">
        <v>253</v>
      </c>
      <c r="K51" s="66">
        <v>9</v>
      </c>
      <c r="L51" s="126">
        <f t="shared" si="2"/>
        <v>18</v>
      </c>
      <c r="M51" s="71" t="s">
        <v>94</v>
      </c>
    </row>
    <row r="52" spans="2:13" ht="21" hidden="1">
      <c r="B52" s="139">
        <v>47</v>
      </c>
      <c r="C52" s="55" t="str">
        <f t="shared" si="3"/>
        <v>B2</v>
      </c>
      <c r="D52" s="57">
        <v>43</v>
      </c>
      <c r="E52" s="71" t="s">
        <v>93</v>
      </c>
      <c r="F52" s="55" t="s">
        <v>643</v>
      </c>
      <c r="G52" s="55" t="s">
        <v>346</v>
      </c>
      <c r="H52" s="66">
        <v>10</v>
      </c>
      <c r="I52" s="55" t="s">
        <v>644</v>
      </c>
      <c r="J52" s="55" t="s">
        <v>253</v>
      </c>
      <c r="K52" s="66">
        <v>10</v>
      </c>
      <c r="L52" s="126">
        <f t="shared" si="2"/>
        <v>20</v>
      </c>
      <c r="M52" s="71" t="s">
        <v>93</v>
      </c>
    </row>
    <row r="53" spans="2:13" ht="21" hidden="1">
      <c r="B53" s="140">
        <v>48</v>
      </c>
      <c r="C53" s="55" t="str">
        <f t="shared" si="3"/>
        <v>C2</v>
      </c>
      <c r="D53" s="57">
        <v>44</v>
      </c>
      <c r="E53" s="71" t="s">
        <v>92</v>
      </c>
      <c r="F53" s="55" t="s">
        <v>643</v>
      </c>
      <c r="G53" s="55" t="s">
        <v>347</v>
      </c>
      <c r="H53" s="66">
        <v>11</v>
      </c>
      <c r="I53" s="55" t="s">
        <v>644</v>
      </c>
      <c r="J53" s="55" t="s">
        <v>253</v>
      </c>
      <c r="K53" s="66">
        <v>11</v>
      </c>
      <c r="L53" s="126">
        <f t="shared" si="2"/>
        <v>22</v>
      </c>
      <c r="M53" s="71" t="s">
        <v>92</v>
      </c>
    </row>
    <row r="54" spans="2:13" ht="21" hidden="1">
      <c r="B54" s="139">
        <v>49</v>
      </c>
      <c r="C54" s="55" t="str">
        <f t="shared" si="3"/>
        <v>D2</v>
      </c>
      <c r="D54" s="57">
        <v>45</v>
      </c>
      <c r="E54" s="71" t="s">
        <v>91</v>
      </c>
      <c r="F54" s="55" t="s">
        <v>643</v>
      </c>
      <c r="G54" s="55" t="s">
        <v>348</v>
      </c>
      <c r="H54" s="66">
        <v>12</v>
      </c>
      <c r="I54" s="55" t="s">
        <v>644</v>
      </c>
      <c r="J54" s="55" t="s">
        <v>253</v>
      </c>
      <c r="K54" s="66">
        <v>12</v>
      </c>
      <c r="L54" s="126">
        <f t="shared" si="2"/>
        <v>24</v>
      </c>
      <c r="M54" s="71" t="s">
        <v>91</v>
      </c>
    </row>
    <row r="55" spans="2:13" ht="21" hidden="1">
      <c r="B55" s="139">
        <v>50</v>
      </c>
      <c r="C55" s="55" t="str">
        <f t="shared" si="3"/>
        <v>F2</v>
      </c>
      <c r="D55" s="57">
        <v>46</v>
      </c>
      <c r="E55" s="71" t="s">
        <v>17</v>
      </c>
      <c r="F55" s="55" t="s">
        <v>643</v>
      </c>
      <c r="G55" s="55" t="s">
        <v>349</v>
      </c>
      <c r="H55" s="66">
        <v>13</v>
      </c>
      <c r="I55" s="55" t="s">
        <v>644</v>
      </c>
      <c r="J55" s="55" t="s">
        <v>253</v>
      </c>
      <c r="K55" s="66">
        <v>13</v>
      </c>
      <c r="L55" s="126">
        <f t="shared" si="2"/>
        <v>26</v>
      </c>
      <c r="M55" s="71" t="s">
        <v>17</v>
      </c>
    </row>
    <row r="56" spans="2:13" ht="21" hidden="1">
      <c r="B56" s="140">
        <v>51</v>
      </c>
      <c r="C56" s="55" t="str">
        <f t="shared" si="3"/>
        <v>F2</v>
      </c>
      <c r="D56" s="57">
        <v>47</v>
      </c>
      <c r="E56" s="71" t="s">
        <v>17</v>
      </c>
      <c r="F56" s="55" t="s">
        <v>643</v>
      </c>
      <c r="G56" s="55" t="s">
        <v>350</v>
      </c>
      <c r="H56" s="66">
        <v>14</v>
      </c>
      <c r="I56" s="55" t="s">
        <v>644</v>
      </c>
      <c r="J56" s="55" t="s">
        <v>253</v>
      </c>
      <c r="K56" s="66">
        <v>14</v>
      </c>
      <c r="L56" s="126">
        <f t="shared" si="2"/>
        <v>28</v>
      </c>
      <c r="M56" s="71" t="s">
        <v>17</v>
      </c>
    </row>
    <row r="57" spans="2:13" ht="21" hidden="1">
      <c r="B57" s="139">
        <v>52</v>
      </c>
      <c r="C57" s="55" t="str">
        <f t="shared" si="3"/>
        <v>H2</v>
      </c>
      <c r="D57" s="57">
        <v>48</v>
      </c>
      <c r="E57" s="71" t="s">
        <v>237</v>
      </c>
      <c r="F57" s="55" t="s">
        <v>643</v>
      </c>
      <c r="G57" s="55" t="s">
        <v>351</v>
      </c>
      <c r="H57" s="66">
        <v>15</v>
      </c>
      <c r="I57" s="55" t="s">
        <v>644</v>
      </c>
      <c r="J57" s="55" t="s">
        <v>253</v>
      </c>
      <c r="K57" s="66">
        <v>15</v>
      </c>
      <c r="L57" s="126">
        <f t="shared" si="2"/>
        <v>30</v>
      </c>
      <c r="M57" s="71" t="s">
        <v>237</v>
      </c>
    </row>
    <row r="58" spans="2:13" ht="21" hidden="1">
      <c r="B58" s="139">
        <v>53</v>
      </c>
      <c r="C58" s="55" t="str">
        <f t="shared" si="3"/>
        <v>A3</v>
      </c>
      <c r="D58" s="57">
        <v>49</v>
      </c>
      <c r="E58" s="71" t="s">
        <v>115</v>
      </c>
      <c r="F58" s="55" t="s">
        <v>643</v>
      </c>
      <c r="G58" s="55" t="s">
        <v>352</v>
      </c>
      <c r="H58" s="66">
        <v>16</v>
      </c>
      <c r="I58" s="55" t="s">
        <v>644</v>
      </c>
      <c r="J58" s="55" t="s">
        <v>253</v>
      </c>
      <c r="K58" s="66">
        <v>16</v>
      </c>
      <c r="L58" s="126">
        <f t="shared" si="2"/>
        <v>32</v>
      </c>
      <c r="M58" s="8" t="s">
        <v>115</v>
      </c>
    </row>
    <row r="59" spans="2:13" ht="21" hidden="1">
      <c r="B59" s="140">
        <v>54</v>
      </c>
      <c r="C59" s="55" t="str">
        <f t="shared" si="3"/>
        <v>B3</v>
      </c>
      <c r="D59" s="57">
        <v>50</v>
      </c>
      <c r="E59" s="71" t="s">
        <v>287</v>
      </c>
      <c r="F59" s="55" t="s">
        <v>643</v>
      </c>
      <c r="G59" s="55" t="s">
        <v>353</v>
      </c>
      <c r="H59" s="66">
        <v>17</v>
      </c>
      <c r="I59" s="55" t="s">
        <v>644</v>
      </c>
      <c r="J59" s="55" t="s">
        <v>253</v>
      </c>
      <c r="K59" s="66">
        <v>17</v>
      </c>
      <c r="L59" s="126">
        <f t="shared" si="2"/>
        <v>34</v>
      </c>
      <c r="M59" s="8" t="s">
        <v>287</v>
      </c>
    </row>
    <row r="60" spans="2:13" ht="21" hidden="1">
      <c r="B60" s="139">
        <v>55</v>
      </c>
      <c r="C60" s="55" t="str">
        <f t="shared" si="3"/>
        <v>C3</v>
      </c>
      <c r="D60" s="57">
        <v>51</v>
      </c>
      <c r="E60" s="71" t="s">
        <v>288</v>
      </c>
      <c r="F60" s="55" t="s">
        <v>643</v>
      </c>
      <c r="G60" s="55" t="s">
        <v>354</v>
      </c>
      <c r="H60" s="66">
        <v>18</v>
      </c>
      <c r="I60" s="55" t="s">
        <v>644</v>
      </c>
      <c r="J60" s="55" t="s">
        <v>253</v>
      </c>
      <c r="K60" s="66">
        <v>18</v>
      </c>
      <c r="L60" s="126">
        <f t="shared" si="2"/>
        <v>36</v>
      </c>
      <c r="M60" s="8" t="s">
        <v>288</v>
      </c>
    </row>
    <row r="61" spans="2:13" ht="21" hidden="1">
      <c r="B61" s="139">
        <v>56</v>
      </c>
      <c r="C61" s="55" t="str">
        <f t="shared" si="3"/>
        <v>D3</v>
      </c>
      <c r="D61" s="57">
        <v>52</v>
      </c>
      <c r="E61" s="71" t="s">
        <v>821</v>
      </c>
      <c r="F61" s="55" t="s">
        <v>643</v>
      </c>
      <c r="G61" s="55" t="s">
        <v>355</v>
      </c>
      <c r="H61" s="66">
        <v>19</v>
      </c>
      <c r="I61" s="55" t="s">
        <v>644</v>
      </c>
      <c r="J61" s="55" t="s">
        <v>253</v>
      </c>
      <c r="K61" s="66">
        <v>19</v>
      </c>
      <c r="L61" s="126">
        <f t="shared" si="2"/>
        <v>38</v>
      </c>
      <c r="M61" s="8" t="s">
        <v>289</v>
      </c>
    </row>
    <row r="62" spans="2:13" ht="21" hidden="1">
      <c r="B62" s="140">
        <v>57</v>
      </c>
      <c r="C62" s="55" t="str">
        <f t="shared" si="3"/>
        <v>E3</v>
      </c>
      <c r="D62" s="57">
        <v>53</v>
      </c>
      <c r="E62" s="71" t="s">
        <v>335</v>
      </c>
      <c r="F62" s="55" t="s">
        <v>643</v>
      </c>
      <c r="G62" s="55" t="s">
        <v>356</v>
      </c>
      <c r="H62" s="66">
        <v>20</v>
      </c>
      <c r="I62" s="55" t="s">
        <v>644</v>
      </c>
      <c r="J62" s="55" t="s">
        <v>253</v>
      </c>
      <c r="K62" s="66">
        <v>20</v>
      </c>
      <c r="L62" s="126">
        <f t="shared" si="2"/>
        <v>40</v>
      </c>
      <c r="M62" s="8" t="s">
        <v>121</v>
      </c>
    </row>
    <row r="63" spans="2:13" ht="21" hidden="1">
      <c r="B63" s="139">
        <v>58</v>
      </c>
      <c r="C63" s="55" t="str">
        <f t="shared" si="3"/>
        <v>F3</v>
      </c>
      <c r="D63" s="57">
        <v>54</v>
      </c>
      <c r="E63" s="71" t="s">
        <v>336</v>
      </c>
      <c r="F63" s="55" t="s">
        <v>643</v>
      </c>
      <c r="G63" s="55" t="s">
        <v>357</v>
      </c>
      <c r="H63" s="66">
        <v>21</v>
      </c>
      <c r="I63" s="55" t="s">
        <v>644</v>
      </c>
      <c r="J63" s="55" t="s">
        <v>253</v>
      </c>
      <c r="K63" s="66">
        <v>21</v>
      </c>
      <c r="L63" s="126">
        <f t="shared" si="2"/>
        <v>42</v>
      </c>
      <c r="M63" s="8" t="s">
        <v>124</v>
      </c>
    </row>
    <row r="64" spans="2:13" ht="21" hidden="1">
      <c r="B64" s="139">
        <v>59</v>
      </c>
      <c r="C64" s="55" t="str">
        <f t="shared" si="3"/>
        <v>G3</v>
      </c>
      <c r="D64" s="57">
        <v>55</v>
      </c>
      <c r="E64" s="71" t="s">
        <v>292</v>
      </c>
      <c r="F64" s="55" t="s">
        <v>643</v>
      </c>
      <c r="G64" s="55" t="s">
        <v>358</v>
      </c>
      <c r="H64" s="66">
        <v>22</v>
      </c>
      <c r="I64" s="55" t="s">
        <v>644</v>
      </c>
      <c r="J64" s="55" t="s">
        <v>253</v>
      </c>
      <c r="K64" s="66">
        <v>22</v>
      </c>
      <c r="L64" s="126">
        <f t="shared" si="2"/>
        <v>44</v>
      </c>
      <c r="M64" s="8" t="s">
        <v>456</v>
      </c>
    </row>
    <row r="65" spans="2:13" ht="21" hidden="1">
      <c r="B65" s="140">
        <v>60</v>
      </c>
      <c r="C65" s="55" t="str">
        <f t="shared" si="3"/>
        <v>H3</v>
      </c>
      <c r="D65" s="57">
        <v>56</v>
      </c>
      <c r="E65" s="71" t="s">
        <v>293</v>
      </c>
      <c r="F65" s="55" t="s">
        <v>643</v>
      </c>
      <c r="G65" s="55" t="s">
        <v>359</v>
      </c>
      <c r="H65" s="66">
        <v>23</v>
      </c>
      <c r="I65" s="55" t="s">
        <v>644</v>
      </c>
      <c r="J65" s="55" t="s">
        <v>253</v>
      </c>
      <c r="K65" s="66">
        <v>23</v>
      </c>
      <c r="L65" s="126">
        <f t="shared" si="2"/>
        <v>46</v>
      </c>
      <c r="M65" s="8" t="s">
        <v>333</v>
      </c>
    </row>
    <row r="66" spans="2:13" ht="21" hidden="1">
      <c r="B66" s="140">
        <v>60</v>
      </c>
      <c r="C66" s="55" t="str">
        <f t="shared" si="3"/>
        <v>AA1</v>
      </c>
      <c r="E66" s="71" t="s">
        <v>804</v>
      </c>
      <c r="F66" s="55" t="s">
        <v>643</v>
      </c>
      <c r="G66" s="55" t="s">
        <v>810</v>
      </c>
      <c r="H66" s="66">
        <v>23</v>
      </c>
      <c r="I66" s="55" t="s">
        <v>644</v>
      </c>
      <c r="M66" s="71" t="s">
        <v>804</v>
      </c>
    </row>
    <row r="67" spans="2:13" ht="21" hidden="1">
      <c r="B67" s="140">
        <v>60</v>
      </c>
      <c r="C67" s="55" t="str">
        <f t="shared" si="3"/>
        <v>AA2</v>
      </c>
      <c r="D67" s="71"/>
      <c r="E67" s="41" t="s">
        <v>791</v>
      </c>
      <c r="F67" s="55" t="s">
        <v>643</v>
      </c>
      <c r="G67" s="55" t="s">
        <v>811</v>
      </c>
      <c r="H67" s="66">
        <v>23</v>
      </c>
      <c r="I67" s="55" t="s">
        <v>644</v>
      </c>
      <c r="L67" s="71" t="s">
        <v>645</v>
      </c>
      <c r="M67" s="41" t="s">
        <v>791</v>
      </c>
    </row>
    <row r="68" spans="2:13" ht="21" hidden="1">
      <c r="B68" s="140">
        <v>60</v>
      </c>
      <c r="C68" s="55" t="str">
        <f t="shared" si="3"/>
        <v>AA3</v>
      </c>
      <c r="E68" s="95" t="s">
        <v>792</v>
      </c>
      <c r="F68" s="55" t="s">
        <v>643</v>
      </c>
      <c r="G68" s="55" t="s">
        <v>812</v>
      </c>
      <c r="H68" s="66">
        <v>23</v>
      </c>
      <c r="I68" s="55" t="s">
        <v>644</v>
      </c>
      <c r="L68" s="96"/>
      <c r="M68" s="95" t="s">
        <v>792</v>
      </c>
    </row>
    <row r="69" spans="2:13" ht="21" hidden="1">
      <c r="B69" s="140">
        <v>60</v>
      </c>
      <c r="C69" s="55" t="str">
        <f t="shared" si="3"/>
        <v>AA4</v>
      </c>
      <c r="E69" s="95" t="s">
        <v>794</v>
      </c>
      <c r="F69" s="55" t="s">
        <v>643</v>
      </c>
      <c r="G69" s="55" t="s">
        <v>813</v>
      </c>
      <c r="H69" s="66">
        <v>23</v>
      </c>
      <c r="I69" s="55" t="s">
        <v>644</v>
      </c>
      <c r="L69" s="96"/>
      <c r="M69" s="95" t="s">
        <v>794</v>
      </c>
    </row>
    <row r="70" spans="2:13" ht="21" hidden="1">
      <c r="B70" s="140">
        <v>60</v>
      </c>
      <c r="C70" s="55" t="str">
        <f t="shared" si="3"/>
        <v>AB1</v>
      </c>
      <c r="E70" s="95" t="s">
        <v>805</v>
      </c>
      <c r="F70" s="55" t="s">
        <v>643</v>
      </c>
      <c r="G70" s="55" t="s">
        <v>814</v>
      </c>
      <c r="H70" s="66">
        <v>23</v>
      </c>
      <c r="I70" s="55" t="s">
        <v>644</v>
      </c>
      <c r="L70" s="96"/>
      <c r="M70" s="95" t="s">
        <v>805</v>
      </c>
    </row>
    <row r="71" spans="2:13" ht="21" hidden="1">
      <c r="B71" s="140">
        <v>60</v>
      </c>
      <c r="C71" s="55" t="str">
        <f t="shared" si="3"/>
        <v>AB2</v>
      </c>
      <c r="E71" s="95" t="s">
        <v>790</v>
      </c>
      <c r="F71" s="55" t="s">
        <v>643</v>
      </c>
      <c r="G71" s="55" t="s">
        <v>815</v>
      </c>
      <c r="H71" s="66">
        <v>23</v>
      </c>
      <c r="I71" s="55" t="s">
        <v>644</v>
      </c>
      <c r="L71" s="96"/>
      <c r="M71" s="95" t="s">
        <v>790</v>
      </c>
    </row>
    <row r="72" spans="2:13" ht="21" hidden="1">
      <c r="B72" s="140">
        <v>60</v>
      </c>
      <c r="C72" s="55" t="str">
        <f t="shared" si="3"/>
        <v>AB3</v>
      </c>
      <c r="E72" s="95" t="s">
        <v>806</v>
      </c>
      <c r="F72" s="55" t="s">
        <v>643</v>
      </c>
      <c r="G72" s="55" t="s">
        <v>816</v>
      </c>
      <c r="H72" s="66">
        <v>23</v>
      </c>
      <c r="I72" s="55" t="s">
        <v>644</v>
      </c>
      <c r="L72" s="96"/>
      <c r="M72" s="95" t="s">
        <v>806</v>
      </c>
    </row>
    <row r="73" spans="2:13" ht="21" hidden="1">
      <c r="B73" s="140">
        <v>60</v>
      </c>
      <c r="C73" s="55" t="str">
        <f t="shared" si="3"/>
        <v>AB4</v>
      </c>
      <c r="E73" s="71" t="s">
        <v>807</v>
      </c>
      <c r="F73" s="55" t="s">
        <v>643</v>
      </c>
      <c r="G73" s="55" t="s">
        <v>817</v>
      </c>
      <c r="H73" s="66">
        <v>23</v>
      </c>
      <c r="I73" s="55" t="s">
        <v>644</v>
      </c>
      <c r="M73" s="8" t="s">
        <v>808</v>
      </c>
    </row>
    <row r="74" spans="3:13" ht="21" hidden="1">
      <c r="C74" s="55" t="str">
        <f t="shared" si="3"/>
        <v>A4</v>
      </c>
      <c r="E74" s="71" t="s">
        <v>818</v>
      </c>
      <c r="M74" s="8" t="s">
        <v>818</v>
      </c>
    </row>
    <row r="75" spans="3:13" ht="21" hidden="1">
      <c r="C75" s="55" t="str">
        <f t="shared" si="3"/>
        <v>B4</v>
      </c>
      <c r="E75" s="71" t="s">
        <v>819</v>
      </c>
      <c r="M75" s="8" t="s">
        <v>819</v>
      </c>
    </row>
    <row r="76" spans="3:13" ht="21" hidden="1">
      <c r="C76" s="55" t="str">
        <f t="shared" si="3"/>
        <v>C4</v>
      </c>
      <c r="E76" s="71" t="s">
        <v>820</v>
      </c>
      <c r="M76" s="8" t="s">
        <v>820</v>
      </c>
    </row>
    <row r="77" spans="3:13" ht="21" hidden="1">
      <c r="C77" s="55" t="str">
        <f t="shared" si="3"/>
        <v>D4</v>
      </c>
      <c r="E77" s="71" t="s">
        <v>797</v>
      </c>
      <c r="M77" s="8" t="s">
        <v>797</v>
      </c>
    </row>
  </sheetData>
  <sheetProtection/>
  <printOptions horizontalCentered="1"/>
  <pageMargins left="0.25" right="0.25" top="0.75" bottom="0.75" header="0.3" footer="0.3"/>
  <pageSetup fitToHeight="1" fitToWidth="1" horizontalDpi="600" verticalDpi="600" orientation="portrait" paperSize="9" scale="43" r:id="rId1"/>
</worksheet>
</file>

<file path=xl/worksheets/sheet8.xml><?xml version="1.0" encoding="utf-8"?>
<worksheet xmlns="http://schemas.openxmlformats.org/spreadsheetml/2006/main" xmlns:r="http://schemas.openxmlformats.org/officeDocument/2006/relationships">
  <sheetPr>
    <pageSetUpPr fitToPage="1"/>
  </sheetPr>
  <dimension ref="B1:R47"/>
  <sheetViews>
    <sheetView zoomScale="70" zoomScaleNormal="70" zoomScalePageLayoutView="0" workbookViewId="0" topLeftCell="A1">
      <selection activeCell="B1" sqref="B1"/>
    </sheetView>
  </sheetViews>
  <sheetFormatPr defaultColWidth="9.00390625" defaultRowHeight="16.5"/>
  <cols>
    <col min="1" max="1" width="0.37109375" style="154" customWidth="1"/>
    <col min="2" max="2" width="19.625" style="154" bestFit="1" customWidth="1"/>
    <col min="3" max="3" width="20.125" style="154" customWidth="1"/>
    <col min="4" max="4" width="22.00390625" style="154" customWidth="1"/>
    <col min="5" max="5" width="19.875" style="154" customWidth="1"/>
    <col min="6" max="6" width="20.875" style="154" customWidth="1"/>
    <col min="7" max="7" width="20.00390625" style="154" customWidth="1"/>
    <col min="8" max="11" width="12.50390625" style="154" customWidth="1"/>
    <col min="12" max="12" width="14.00390625" style="154" customWidth="1"/>
    <col min="13" max="16" width="9.00390625" style="154" customWidth="1"/>
    <col min="17" max="17" width="11.375" style="154" customWidth="1"/>
    <col min="18" max="16384" width="9.00390625" style="154" customWidth="1"/>
  </cols>
  <sheetData>
    <row r="1" spans="3:5" ht="15.75">
      <c r="C1" s="156" t="s">
        <v>700</v>
      </c>
      <c r="D1" s="215"/>
      <c r="E1" s="215"/>
    </row>
    <row r="2" spans="3:5" ht="15.75">
      <c r="C2" s="156"/>
      <c r="D2" s="215"/>
      <c r="E2" s="215"/>
    </row>
    <row r="3" spans="3:5" ht="15.75">
      <c r="C3" s="156" t="s">
        <v>682</v>
      </c>
      <c r="D3" s="215"/>
      <c r="E3" s="215"/>
    </row>
    <row r="4" spans="3:5" ht="15.75">
      <c r="C4" s="156" t="s">
        <v>683</v>
      </c>
      <c r="D4" s="215"/>
      <c r="E4" s="215"/>
    </row>
    <row r="5" spans="3:5" ht="15.75">
      <c r="C5" s="156" t="s">
        <v>701</v>
      </c>
      <c r="D5" s="215"/>
      <c r="E5" s="215"/>
    </row>
    <row r="6" spans="3:5" ht="15.75" hidden="1">
      <c r="C6" s="156" t="s">
        <v>685</v>
      </c>
      <c r="D6" s="215"/>
      <c r="E6" s="215"/>
    </row>
    <row r="7" spans="3:5" ht="15.75">
      <c r="C7" s="216" t="s">
        <v>33</v>
      </c>
      <c r="D7" s="217" t="s">
        <v>31</v>
      </c>
      <c r="E7" s="218"/>
    </row>
    <row r="8" spans="3:5" ht="15.75">
      <c r="C8" s="219" t="s">
        <v>158</v>
      </c>
      <c r="D8" s="220" t="s">
        <v>32</v>
      </c>
      <c r="E8" s="218"/>
    </row>
    <row r="9" spans="3:5" ht="15.75">
      <c r="C9" s="216" t="s">
        <v>159</v>
      </c>
      <c r="D9" s="220" t="s">
        <v>34</v>
      </c>
      <c r="E9" s="218"/>
    </row>
    <row r="10" spans="3:5" ht="15.75">
      <c r="C10" s="216" t="s">
        <v>35</v>
      </c>
      <c r="D10" s="220" t="s">
        <v>36</v>
      </c>
      <c r="E10" s="218"/>
    </row>
    <row r="11" spans="3:5" ht="15.75">
      <c r="C11" s="219" t="s">
        <v>160</v>
      </c>
      <c r="D11" s="219" t="s">
        <v>37</v>
      </c>
      <c r="E11" s="218"/>
    </row>
    <row r="12" spans="3:5" ht="15.75" hidden="1">
      <c r="C12" s="156" t="s">
        <v>686</v>
      </c>
      <c r="D12" s="219" t="s">
        <v>39</v>
      </c>
      <c r="E12" s="218"/>
    </row>
    <row r="13" spans="3:5" ht="15.75" hidden="1">
      <c r="C13" s="156" t="s">
        <v>687</v>
      </c>
      <c r="D13" s="219" t="s">
        <v>38</v>
      </c>
      <c r="E13" s="218"/>
    </row>
    <row r="14" spans="3:5" ht="15.75" hidden="1">
      <c r="C14" s="156" t="s">
        <v>688</v>
      </c>
      <c r="D14" s="219" t="s">
        <v>44</v>
      </c>
      <c r="E14" s="218"/>
    </row>
    <row r="15" spans="3:5" ht="15.75" hidden="1">
      <c r="C15" s="156" t="s">
        <v>689</v>
      </c>
      <c r="D15" s="219" t="s">
        <v>45</v>
      </c>
      <c r="E15" s="218"/>
    </row>
    <row r="16" ht="15.75">
      <c r="C16" s="156" t="s">
        <v>702</v>
      </c>
    </row>
    <row r="17" ht="15.75">
      <c r="C17" s="156" t="s">
        <v>703</v>
      </c>
    </row>
    <row r="18" ht="15.75">
      <c r="C18" s="156"/>
    </row>
    <row r="19" ht="15.75">
      <c r="C19" s="156" t="s">
        <v>704</v>
      </c>
    </row>
    <row r="20" spans="3:6" ht="15.75">
      <c r="C20" s="156"/>
      <c r="D20" s="221"/>
      <c r="E20" s="221"/>
      <c r="F20" s="221"/>
    </row>
    <row r="21" spans="2:7" ht="15.75">
      <c r="B21" s="242"/>
      <c r="C21" s="323"/>
      <c r="D21" s="223"/>
      <c r="E21" s="223"/>
      <c r="F21" s="223"/>
      <c r="G21" s="223"/>
    </row>
    <row r="22" spans="2:7" ht="15.75">
      <c r="B22" s="324" t="str">
        <f>'女甲賽程'!R5</f>
        <v>ACTI-TAPE</v>
      </c>
      <c r="C22" s="225" t="s">
        <v>143</v>
      </c>
      <c r="D22" s="223"/>
      <c r="E22" s="226"/>
      <c r="F22" s="223"/>
      <c r="G22" s="223"/>
    </row>
    <row r="23" spans="3:7" ht="15.75">
      <c r="C23" s="227" t="s">
        <v>187</v>
      </c>
      <c r="D23" s="228"/>
      <c r="E23" s="324" t="str">
        <f>B25</f>
        <v>GIAY</v>
      </c>
      <c r="F23" s="223"/>
      <c r="G23" s="229"/>
    </row>
    <row r="24" spans="3:7" ht="15.75">
      <c r="C24" s="238"/>
      <c r="D24" s="325"/>
      <c r="E24" s="232"/>
      <c r="F24" s="223"/>
      <c r="G24" s="233"/>
    </row>
    <row r="25" spans="2:7" ht="15.75">
      <c r="B25" s="324" t="str">
        <f>'女甲賽程'!R14</f>
        <v>GIAY</v>
      </c>
      <c r="C25" s="234" t="s">
        <v>145</v>
      </c>
      <c r="D25" s="235"/>
      <c r="E25" s="236"/>
      <c r="F25" s="223"/>
      <c r="G25" s="235"/>
    </row>
    <row r="26" spans="3:7" ht="15.75">
      <c r="C26" s="226"/>
      <c r="D26" s="326"/>
      <c r="E26" s="238"/>
      <c r="F26" s="233"/>
      <c r="G26" s="233"/>
    </row>
    <row r="27" spans="3:7" ht="15.75">
      <c r="C27" s="327"/>
      <c r="D27" s="240"/>
      <c r="E27" s="227"/>
      <c r="F27" s="328" t="s">
        <v>189</v>
      </c>
      <c r="G27" s="324" t="str">
        <f>E23</f>
        <v>GIAY</v>
      </c>
    </row>
    <row r="28" spans="3:18" ht="16.5">
      <c r="C28" s="323"/>
      <c r="D28" s="233"/>
      <c r="E28" s="238"/>
      <c r="F28" s="233" t="s">
        <v>56</v>
      </c>
      <c r="G28" s="329"/>
      <c r="H28" s="242"/>
      <c r="I28" s="555"/>
      <c r="J28" s="555"/>
      <c r="K28" s="555"/>
      <c r="L28" s="559"/>
      <c r="M28" s="555"/>
      <c r="N28" s="555"/>
      <c r="O28" s="555"/>
      <c r="P28" s="555"/>
      <c r="Q28" s="555"/>
      <c r="R28" s="555" t="s">
        <v>1072</v>
      </c>
    </row>
    <row r="29" spans="2:18" ht="16.5">
      <c r="B29" s="324" t="str">
        <f>'女甲賽程'!R6</f>
        <v>MT</v>
      </c>
      <c r="C29" s="225" t="s">
        <v>146</v>
      </c>
      <c r="D29" s="233"/>
      <c r="E29" s="238"/>
      <c r="F29" s="223"/>
      <c r="G29" s="330"/>
      <c r="I29" s="556" t="s">
        <v>1088</v>
      </c>
      <c r="J29" s="557" t="str">
        <f>B22</f>
        <v>ACTI-TAPE</v>
      </c>
      <c r="K29" s="556" t="s">
        <v>734</v>
      </c>
      <c r="L29" s="557" t="str">
        <f>B25</f>
        <v>GIAY</v>
      </c>
      <c r="M29" s="556">
        <v>0</v>
      </c>
      <c r="N29" s="556">
        <v>30</v>
      </c>
      <c r="O29" s="556">
        <v>42</v>
      </c>
      <c r="P29" s="556">
        <v>2</v>
      </c>
      <c r="Q29" s="556" t="s">
        <v>1092</v>
      </c>
      <c r="R29" s="555" t="s">
        <v>1093</v>
      </c>
    </row>
    <row r="30" spans="3:18" ht="16.5">
      <c r="C30" s="227" t="s">
        <v>190</v>
      </c>
      <c r="D30" s="239"/>
      <c r="E30" s="234"/>
      <c r="F30" s="223"/>
      <c r="G30" s="331"/>
      <c r="I30" s="556" t="s">
        <v>1089</v>
      </c>
      <c r="J30" s="558" t="str">
        <f>B29</f>
        <v>MT</v>
      </c>
      <c r="K30" s="556" t="s">
        <v>734</v>
      </c>
      <c r="L30" s="558" t="str">
        <f>B32</f>
        <v>ST</v>
      </c>
      <c r="M30" s="556">
        <v>0</v>
      </c>
      <c r="N30" s="556">
        <v>0</v>
      </c>
      <c r="O30" s="556">
        <v>42</v>
      </c>
      <c r="P30" s="556">
        <v>2</v>
      </c>
      <c r="Q30" s="556" t="s">
        <v>1094</v>
      </c>
      <c r="R30" s="555" t="s">
        <v>1086</v>
      </c>
    </row>
    <row r="31" spans="3:18" ht="16.5">
      <c r="C31" s="238"/>
      <c r="D31" s="223"/>
      <c r="E31" s="324" t="str">
        <f>B32</f>
        <v>ST</v>
      </c>
      <c r="F31" s="223"/>
      <c r="G31" s="329"/>
      <c r="I31" s="556" t="s">
        <v>1090</v>
      </c>
      <c r="J31" s="557" t="str">
        <f>E35</f>
        <v>ACTI-TAPE</v>
      </c>
      <c r="K31" s="556" t="s">
        <v>734</v>
      </c>
      <c r="L31" s="558" t="str">
        <f>E42</f>
        <v>MT</v>
      </c>
      <c r="M31" s="556">
        <v>2</v>
      </c>
      <c r="N31" s="556">
        <v>42</v>
      </c>
      <c r="O31" s="556">
        <v>0</v>
      </c>
      <c r="P31" s="556">
        <v>0</v>
      </c>
      <c r="Q31" s="556" t="s">
        <v>1095</v>
      </c>
      <c r="R31" s="555" t="s">
        <v>1086</v>
      </c>
    </row>
    <row r="32" spans="2:18" ht="16.5">
      <c r="B32" s="324" t="str">
        <f>'女甲賽程'!R13</f>
        <v>ST</v>
      </c>
      <c r="C32" s="234" t="s">
        <v>144</v>
      </c>
      <c r="D32" s="223"/>
      <c r="E32" s="226"/>
      <c r="F32" s="245"/>
      <c r="G32" s="329"/>
      <c r="I32" s="556" t="s">
        <v>1091</v>
      </c>
      <c r="J32" s="557" t="str">
        <f>E23</f>
        <v>GIAY</v>
      </c>
      <c r="K32" s="556" t="s">
        <v>734</v>
      </c>
      <c r="L32" s="558" t="str">
        <f>E31</f>
        <v>ST</v>
      </c>
      <c r="M32" s="556">
        <v>2</v>
      </c>
      <c r="N32" s="556">
        <v>42</v>
      </c>
      <c r="O32" s="556">
        <v>32</v>
      </c>
      <c r="P32" s="556">
        <v>0</v>
      </c>
      <c r="Q32" s="556" t="s">
        <v>1096</v>
      </c>
      <c r="R32" s="555" t="s">
        <v>1097</v>
      </c>
    </row>
    <row r="33" spans="3:10" ht="15.75">
      <c r="C33" s="226"/>
      <c r="D33" s="246"/>
      <c r="E33" s="246"/>
      <c r="G33" s="332"/>
      <c r="H33" s="221"/>
      <c r="I33" s="246"/>
      <c r="J33" s="246"/>
    </row>
    <row r="34" spans="3:6" ht="15.75">
      <c r="C34" s="221"/>
      <c r="F34" s="333"/>
    </row>
    <row r="35" spans="5:7" ht="15.75">
      <c r="E35" s="224" t="str">
        <f>B22</f>
        <v>ACTI-TAPE</v>
      </c>
      <c r="F35" s="334"/>
      <c r="G35" s="248"/>
    </row>
    <row r="36" spans="5:7" ht="15.75">
      <c r="E36" s="248"/>
      <c r="F36" s="249"/>
      <c r="G36" s="248"/>
    </row>
    <row r="37" spans="2:7" ht="15.75">
      <c r="B37" s="250" t="s">
        <v>40</v>
      </c>
      <c r="C37" s="251" t="s">
        <v>227</v>
      </c>
      <c r="E37" s="252"/>
      <c r="F37" s="253"/>
      <c r="G37" s="248"/>
    </row>
    <row r="38" spans="2:7" ht="15.75">
      <c r="B38" s="250" t="s">
        <v>41</v>
      </c>
      <c r="C38" s="251" t="s">
        <v>226</v>
      </c>
      <c r="E38" s="254"/>
      <c r="F38" s="255" t="s">
        <v>188</v>
      </c>
      <c r="G38" s="430" t="str">
        <f>E35</f>
        <v>ACTI-TAPE</v>
      </c>
    </row>
    <row r="39" spans="2:7" ht="15.75">
      <c r="B39" s="250" t="s">
        <v>42</v>
      </c>
      <c r="C39" s="251" t="s">
        <v>229</v>
      </c>
      <c r="E39" s="252"/>
      <c r="F39" s="232" t="s">
        <v>239</v>
      </c>
      <c r="G39" s="257"/>
    </row>
    <row r="40" spans="2:7" ht="15.75">
      <c r="B40" s="250" t="s">
        <v>43</v>
      </c>
      <c r="C40" s="251" t="s">
        <v>228</v>
      </c>
      <c r="E40" s="252"/>
      <c r="F40" s="253"/>
      <c r="G40" s="248"/>
    </row>
    <row r="41" spans="5:7" ht="15.75">
      <c r="E41" s="252"/>
      <c r="F41" s="253"/>
      <c r="G41" s="248"/>
    </row>
    <row r="42" spans="5:7" ht="15.75">
      <c r="E42" s="224" t="str">
        <f>B29</f>
        <v>MT</v>
      </c>
      <c r="F42" s="258"/>
      <c r="G42" s="248"/>
    </row>
    <row r="43" ht="15.75">
      <c r="F43" s="226"/>
    </row>
    <row r="47" ht="15.75">
      <c r="G47" s="221"/>
    </row>
  </sheetData>
  <sheetProtection/>
  <printOptions horizontalCentered="1" verticalCentered="1"/>
  <pageMargins left="0.7480314960629921" right="0.7480314960629921" top="0.52" bottom="0.54" header="0.5118110236220472" footer="0.5118110236220472"/>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U55"/>
  <sheetViews>
    <sheetView zoomScale="75" zoomScaleNormal="75" zoomScalePageLayoutView="0" workbookViewId="0" topLeftCell="B1">
      <selection activeCell="B1" sqref="B1"/>
    </sheetView>
  </sheetViews>
  <sheetFormatPr defaultColWidth="9.00390625" defaultRowHeight="16.5"/>
  <cols>
    <col min="1" max="1" width="0" style="157" hidden="1" customWidth="1"/>
    <col min="2" max="2" width="9.50390625" style="157" customWidth="1"/>
    <col min="3" max="3" width="7.875" style="157" customWidth="1"/>
    <col min="4" max="4" width="10.125" style="157" customWidth="1"/>
    <col min="5" max="5" width="15.625" style="157" customWidth="1"/>
    <col min="6" max="6" width="5.125" style="157" customWidth="1"/>
    <col min="7" max="7" width="15.875" style="157" customWidth="1"/>
    <col min="8" max="8" width="22.625" style="157" customWidth="1"/>
    <col min="9" max="9" width="3.125" style="157" customWidth="1"/>
    <col min="10" max="10" width="22.875" style="157" customWidth="1"/>
    <col min="11" max="14" width="9.00390625" style="160" customWidth="1"/>
    <col min="15" max="15" width="17.125" style="157" bestFit="1" customWidth="1"/>
    <col min="16" max="16" width="21.875" style="157" bestFit="1" customWidth="1"/>
    <col min="17" max="17" width="9.00390625" style="157" customWidth="1"/>
    <col min="18" max="18" width="17.00390625" style="157" bestFit="1" customWidth="1"/>
    <col min="19" max="16384" width="9.00390625" style="157" customWidth="1"/>
  </cols>
  <sheetData>
    <row r="1" spans="2:8" ht="23.25">
      <c r="B1" s="155" t="s">
        <v>186</v>
      </c>
      <c r="C1" s="158"/>
      <c r="D1" s="158"/>
      <c r="E1" s="159"/>
      <c r="G1" s="160"/>
      <c r="H1" s="161"/>
    </row>
    <row r="2" spans="2:8" ht="24">
      <c r="B2" s="161" t="s">
        <v>705</v>
      </c>
      <c r="C2" s="158"/>
      <c r="D2" s="158"/>
      <c r="E2" s="159"/>
      <c r="G2" s="160"/>
      <c r="H2" s="161"/>
    </row>
    <row r="3" spans="2:14" ht="18.75">
      <c r="B3" s="162"/>
      <c r="D3" s="163"/>
      <c r="E3" s="164"/>
      <c r="F3" s="164"/>
      <c r="G3" s="165"/>
      <c r="H3" s="596" t="s">
        <v>674</v>
      </c>
      <c r="I3" s="597"/>
      <c r="J3" s="597"/>
      <c r="K3" s="160" t="s">
        <v>675</v>
      </c>
      <c r="L3" s="160" t="s">
        <v>676</v>
      </c>
      <c r="M3" s="160" t="s">
        <v>676</v>
      </c>
      <c r="N3" s="160" t="s">
        <v>675</v>
      </c>
    </row>
    <row r="4" spans="1:21" ht="15.75">
      <c r="A4" s="166" t="s">
        <v>677</v>
      </c>
      <c r="B4" s="167" t="s">
        <v>125</v>
      </c>
      <c r="C4" s="167" t="s">
        <v>80</v>
      </c>
      <c r="D4" s="168" t="s">
        <v>79</v>
      </c>
      <c r="E4" s="167"/>
      <c r="F4" s="167" t="s">
        <v>126</v>
      </c>
      <c r="G4" s="167"/>
      <c r="H4" s="169" t="s">
        <v>127</v>
      </c>
      <c r="I4" s="170"/>
      <c r="J4" s="169" t="s">
        <v>128</v>
      </c>
      <c r="K4" s="167"/>
      <c r="L4" s="167"/>
      <c r="M4" s="167"/>
      <c r="N4" s="167"/>
      <c r="Q4" s="176" t="s">
        <v>670</v>
      </c>
      <c r="R4" s="159" t="s">
        <v>671</v>
      </c>
      <c r="S4" s="159" t="s">
        <v>232</v>
      </c>
      <c r="T4" s="159" t="s">
        <v>233</v>
      </c>
      <c r="U4" s="159" t="s">
        <v>672</v>
      </c>
    </row>
    <row r="5" spans="1:21" ht="16.5" customHeight="1" thickBot="1">
      <c r="A5" s="171" t="s">
        <v>129</v>
      </c>
      <c r="B5" s="167" t="s">
        <v>678</v>
      </c>
      <c r="C5" s="172" t="s">
        <v>679</v>
      </c>
      <c r="D5" s="173" t="s">
        <v>125</v>
      </c>
      <c r="E5" s="172"/>
      <c r="F5" s="172" t="s">
        <v>680</v>
      </c>
      <c r="G5" s="172"/>
      <c r="H5" s="174" t="s">
        <v>130</v>
      </c>
      <c r="I5" s="175"/>
      <c r="J5" s="174" t="s">
        <v>130</v>
      </c>
      <c r="K5" s="167"/>
      <c r="L5" s="167"/>
      <c r="M5" s="167"/>
      <c r="N5" s="167"/>
      <c r="Q5" s="170">
        <v>1</v>
      </c>
      <c r="R5" s="185" t="str">
        <f>H9</f>
        <v>ACTI-TAPE</v>
      </c>
      <c r="S5" s="185">
        <v>3</v>
      </c>
      <c r="T5" s="185">
        <v>0</v>
      </c>
      <c r="U5" s="185">
        <f>S5*3+T5*0</f>
        <v>9</v>
      </c>
    </row>
    <row r="6" spans="1:21" ht="17.25" thickBot="1" thickTop="1">
      <c r="A6" s="177" t="e">
        <f>IF(#REF!&lt;&gt;#REF!,#REF!,"")</f>
        <v>#REF!</v>
      </c>
      <c r="B6" s="178">
        <v>1</v>
      </c>
      <c r="C6" s="179" t="s">
        <v>72</v>
      </c>
      <c r="D6" s="180">
        <v>1</v>
      </c>
      <c r="E6" s="181" t="s">
        <v>147</v>
      </c>
      <c r="F6" s="182" t="s">
        <v>114</v>
      </c>
      <c r="G6" s="183" t="s">
        <v>161</v>
      </c>
      <c r="H6" s="184" t="str">
        <f>VLOOKUP(E6,WD!$C$6:$K$73,3,FALSE)</f>
        <v>MT</v>
      </c>
      <c r="I6" s="184" t="s">
        <v>114</v>
      </c>
      <c r="J6" s="184" t="str">
        <f>VLOOKUP(G6,WD!$C$6:$K$73,3,FALSE)</f>
        <v>The Passionate Miami</v>
      </c>
      <c r="K6" s="167">
        <v>2</v>
      </c>
      <c r="L6" s="167">
        <v>42</v>
      </c>
      <c r="M6" s="167">
        <v>16</v>
      </c>
      <c r="N6" s="167">
        <v>0</v>
      </c>
      <c r="O6" s="157" t="s">
        <v>1060</v>
      </c>
      <c r="Q6" s="170">
        <v>2</v>
      </c>
      <c r="R6" s="185" t="str">
        <f>H6</f>
        <v>MT</v>
      </c>
      <c r="S6" s="185">
        <v>2</v>
      </c>
      <c r="T6" s="185">
        <v>1</v>
      </c>
      <c r="U6" s="185">
        <f>S6*3+T6*0</f>
        <v>6</v>
      </c>
    </row>
    <row r="7" spans="1:21" ht="17.25" thickBot="1" thickTop="1">
      <c r="A7" s="186" t="e">
        <f>IF(#REF!&lt;&gt;#REF!,#REF!,"")</f>
        <v>#REF!</v>
      </c>
      <c r="B7" s="187">
        <v>2</v>
      </c>
      <c r="C7" s="179" t="s">
        <v>72</v>
      </c>
      <c r="D7" s="180">
        <v>2</v>
      </c>
      <c r="E7" s="188" t="s">
        <v>176</v>
      </c>
      <c r="F7" s="182" t="s">
        <v>114</v>
      </c>
      <c r="G7" s="189" t="s">
        <v>177</v>
      </c>
      <c r="H7" s="184" t="str">
        <f>VLOOKUP(E7,WD!$C$6:$K$73,3,FALSE)</f>
        <v>ACTI-TAPE</v>
      </c>
      <c r="I7" s="184" t="s">
        <v>114</v>
      </c>
      <c r="J7" s="184" t="str">
        <f>VLOOKUP(G7,WD!$C$6:$K$73,3,FALSE)</f>
        <v>20 CM</v>
      </c>
      <c r="K7" s="525">
        <v>2</v>
      </c>
      <c r="L7" s="525">
        <v>42</v>
      </c>
      <c r="M7" s="525">
        <v>0</v>
      </c>
      <c r="N7" s="525">
        <v>0</v>
      </c>
      <c r="O7" s="524" t="s">
        <v>1030</v>
      </c>
      <c r="Q7" s="170">
        <v>3</v>
      </c>
      <c r="R7" s="185" t="str">
        <f>J7</f>
        <v>20 CM</v>
      </c>
      <c r="S7" s="185">
        <v>1</v>
      </c>
      <c r="T7" s="185">
        <v>2</v>
      </c>
      <c r="U7" s="185">
        <f>S7*3+T7*0</f>
        <v>3</v>
      </c>
    </row>
    <row r="8" spans="1:21" ht="17.25" thickBot="1" thickTop="1">
      <c r="A8" s="186" t="e">
        <f>IF(#REF!&lt;&gt;#REF!,#REF!,"")</f>
        <v>#REF!</v>
      </c>
      <c r="B8" s="178">
        <v>3</v>
      </c>
      <c r="C8" s="179" t="s">
        <v>72</v>
      </c>
      <c r="D8" s="180">
        <v>3</v>
      </c>
      <c r="E8" s="188" t="s">
        <v>147</v>
      </c>
      <c r="F8" s="182" t="s">
        <v>114</v>
      </c>
      <c r="G8" s="189" t="s">
        <v>177</v>
      </c>
      <c r="H8" s="184" t="str">
        <f>VLOOKUP(E8,WD!$C$6:$K$73,3,FALSE)</f>
        <v>MT</v>
      </c>
      <c r="I8" s="184" t="s">
        <v>114</v>
      </c>
      <c r="J8" s="184" t="str">
        <f>VLOOKUP(G8,WD!$C$6:$K$73,3,FALSE)</f>
        <v>20 CM</v>
      </c>
      <c r="K8" s="525">
        <v>2</v>
      </c>
      <c r="L8" s="525">
        <v>42</v>
      </c>
      <c r="M8" s="525">
        <v>0</v>
      </c>
      <c r="N8" s="525">
        <v>0</v>
      </c>
      <c r="O8" s="524" t="s">
        <v>1030</v>
      </c>
      <c r="Q8" s="170">
        <v>4</v>
      </c>
      <c r="R8" s="185" t="str">
        <f>J6</f>
        <v>The Passionate Miami</v>
      </c>
      <c r="S8" s="185">
        <v>0</v>
      </c>
      <c r="T8" s="185">
        <v>3</v>
      </c>
      <c r="U8" s="185">
        <f>S8*3+T8*0</f>
        <v>0</v>
      </c>
    </row>
    <row r="9" spans="1:15" ht="17.25" thickBot="1" thickTop="1">
      <c r="A9" s="186" t="e">
        <f>IF(#REF!&lt;&gt;#REF!,#REF!,"")</f>
        <v>#REF!</v>
      </c>
      <c r="B9" s="187">
        <v>4</v>
      </c>
      <c r="C9" s="179" t="s">
        <v>72</v>
      </c>
      <c r="D9" s="180">
        <v>4</v>
      </c>
      <c r="E9" s="188" t="s">
        <v>176</v>
      </c>
      <c r="F9" s="182" t="s">
        <v>114</v>
      </c>
      <c r="G9" s="189" t="s">
        <v>161</v>
      </c>
      <c r="H9" s="184" t="str">
        <f>VLOOKUP(E9,WD!$C$6:$K$73,3,FALSE)</f>
        <v>ACTI-TAPE</v>
      </c>
      <c r="I9" s="184" t="s">
        <v>114</v>
      </c>
      <c r="J9" s="184" t="str">
        <f>VLOOKUP(G9,WD!$C$6:$K$73,3,FALSE)</f>
        <v>The Passionate Miami</v>
      </c>
      <c r="K9" s="525">
        <v>2</v>
      </c>
      <c r="L9" s="525">
        <v>42</v>
      </c>
      <c r="M9" s="525">
        <v>9</v>
      </c>
      <c r="N9" s="525">
        <v>0</v>
      </c>
      <c r="O9" s="524" t="s">
        <v>1031</v>
      </c>
    </row>
    <row r="10" spans="1:15" ht="17.25" thickBot="1" thickTop="1">
      <c r="A10" s="186" t="e">
        <f>IF(#REF!&lt;&gt;#REF!,#REF!,"")</f>
        <v>#REF!</v>
      </c>
      <c r="B10" s="178">
        <v>5</v>
      </c>
      <c r="C10" s="179" t="s">
        <v>72</v>
      </c>
      <c r="D10" s="180">
        <v>5</v>
      </c>
      <c r="E10" s="188" t="s">
        <v>177</v>
      </c>
      <c r="F10" s="182" t="s">
        <v>114</v>
      </c>
      <c r="G10" s="189" t="s">
        <v>161</v>
      </c>
      <c r="H10" s="184" t="str">
        <f>VLOOKUP(E10,WD!$C$6:$K$73,3,FALSE)</f>
        <v>20 CM</v>
      </c>
      <c r="I10" s="184" t="s">
        <v>114</v>
      </c>
      <c r="J10" s="184" t="str">
        <f>VLOOKUP(G10,WD!$C$6:$K$73,3,FALSE)</f>
        <v>The Passionate Miami</v>
      </c>
      <c r="K10" s="525">
        <v>2</v>
      </c>
      <c r="L10" s="525">
        <v>42</v>
      </c>
      <c r="M10" s="525">
        <v>23</v>
      </c>
      <c r="N10" s="525">
        <v>0</v>
      </c>
      <c r="O10" s="554" t="s">
        <v>1083</v>
      </c>
    </row>
    <row r="11" spans="1:17" ht="17.25" thickBot="1" thickTop="1">
      <c r="A11" s="186"/>
      <c r="B11" s="187">
        <v>6</v>
      </c>
      <c r="C11" s="190" t="s">
        <v>72</v>
      </c>
      <c r="D11" s="191">
        <v>6</v>
      </c>
      <c r="E11" s="192" t="s">
        <v>147</v>
      </c>
      <c r="F11" s="193" t="s">
        <v>114</v>
      </c>
      <c r="G11" s="194" t="s">
        <v>176</v>
      </c>
      <c r="H11" s="184" t="str">
        <f>VLOOKUP(E11,WD!$C$6:$K$73,3,FALSE)</f>
        <v>MT</v>
      </c>
      <c r="I11" s="184" t="s">
        <v>114</v>
      </c>
      <c r="J11" s="184" t="str">
        <f>VLOOKUP(G11,WD!$C$6:$K$73,3,FALSE)</f>
        <v>ACTI-TAPE</v>
      </c>
      <c r="K11" s="525">
        <v>0</v>
      </c>
      <c r="L11" s="525">
        <v>0</v>
      </c>
      <c r="M11" s="525">
        <v>42</v>
      </c>
      <c r="N11" s="525">
        <v>2</v>
      </c>
      <c r="O11" s="526" t="s">
        <v>1086</v>
      </c>
      <c r="P11" s="195"/>
      <c r="Q11" s="195"/>
    </row>
    <row r="12" spans="1:21" ht="17.25" thickBot="1" thickTop="1">
      <c r="A12" s="186"/>
      <c r="B12" s="178">
        <v>7</v>
      </c>
      <c r="C12" s="179" t="s">
        <v>57</v>
      </c>
      <c r="D12" s="196">
        <v>1</v>
      </c>
      <c r="E12" s="197" t="s">
        <v>162</v>
      </c>
      <c r="F12" s="198" t="s">
        <v>114</v>
      </c>
      <c r="G12" s="199" t="s">
        <v>165</v>
      </c>
      <c r="H12" s="184" t="str">
        <f>VLOOKUP(E12,WD!$C$6:$K$73,3,FALSE)</f>
        <v>ST</v>
      </c>
      <c r="I12" s="184" t="s">
        <v>114</v>
      </c>
      <c r="J12" s="184" t="str">
        <f>VLOOKUP(G12,WD!$C$6:$K$73,3,FALSE)</f>
        <v>葵青--肥妹</v>
      </c>
      <c r="K12" s="525">
        <v>2</v>
      </c>
      <c r="L12" s="525">
        <v>42</v>
      </c>
      <c r="M12" s="525">
        <v>33</v>
      </c>
      <c r="N12" s="525">
        <v>0</v>
      </c>
      <c r="O12" s="526" t="s">
        <v>1032</v>
      </c>
      <c r="P12" s="195"/>
      <c r="Q12" s="176" t="s">
        <v>670</v>
      </c>
      <c r="R12" s="159" t="s">
        <v>671</v>
      </c>
      <c r="S12" s="159" t="s">
        <v>232</v>
      </c>
      <c r="T12" s="159" t="s">
        <v>233</v>
      </c>
      <c r="U12" s="159" t="s">
        <v>672</v>
      </c>
    </row>
    <row r="13" spans="1:21" ht="17.25" thickBot="1" thickTop="1">
      <c r="A13" s="186"/>
      <c r="B13" s="187">
        <v>8</v>
      </c>
      <c r="C13" s="200" t="s">
        <v>57</v>
      </c>
      <c r="D13" s="201">
        <v>2</v>
      </c>
      <c r="E13" s="188" t="s">
        <v>163</v>
      </c>
      <c r="F13" s="182" t="s">
        <v>114</v>
      </c>
      <c r="G13" s="189" t="s">
        <v>164</v>
      </c>
      <c r="H13" s="184" t="str">
        <f>VLOOKUP(E13,WD!$C$6:$K$73,3,FALSE)</f>
        <v>GIAY</v>
      </c>
      <c r="I13" s="184" t="s">
        <v>114</v>
      </c>
      <c r="J13" s="184" t="str">
        <f>VLOOKUP(G13,WD!$C$6:$K$73,3,FALSE)</f>
        <v>C FOR CHOCO</v>
      </c>
      <c r="K13" s="525">
        <v>2</v>
      </c>
      <c r="L13" s="525">
        <v>42</v>
      </c>
      <c r="M13" s="525">
        <v>17</v>
      </c>
      <c r="N13" s="525">
        <v>0</v>
      </c>
      <c r="O13" s="526" t="s">
        <v>1033</v>
      </c>
      <c r="P13" s="195"/>
      <c r="Q13" s="170">
        <v>1</v>
      </c>
      <c r="R13" s="185" t="str">
        <f>H12</f>
        <v>ST</v>
      </c>
      <c r="S13" s="185">
        <v>3</v>
      </c>
      <c r="T13" s="185">
        <v>0</v>
      </c>
      <c r="U13" s="185">
        <f>S13*3+T13*0</f>
        <v>9</v>
      </c>
    </row>
    <row r="14" spans="1:21" ht="17.25" thickBot="1" thickTop="1">
      <c r="A14" s="186"/>
      <c r="B14" s="178">
        <v>9</v>
      </c>
      <c r="C14" s="200" t="s">
        <v>57</v>
      </c>
      <c r="D14" s="201">
        <v>3</v>
      </c>
      <c r="E14" s="188" t="s">
        <v>162</v>
      </c>
      <c r="F14" s="182" t="s">
        <v>114</v>
      </c>
      <c r="G14" s="189" t="s">
        <v>164</v>
      </c>
      <c r="H14" s="184" t="str">
        <f>VLOOKUP(E14,WD!$C$6:$K$73,3,FALSE)</f>
        <v>ST</v>
      </c>
      <c r="I14" s="184" t="s">
        <v>114</v>
      </c>
      <c r="J14" s="184" t="str">
        <f>VLOOKUP(G14,WD!$C$6:$K$73,3,FALSE)</f>
        <v>C FOR CHOCO</v>
      </c>
      <c r="K14" s="525">
        <v>2</v>
      </c>
      <c r="L14" s="525">
        <v>42</v>
      </c>
      <c r="M14" s="525">
        <v>10</v>
      </c>
      <c r="N14" s="525">
        <v>0</v>
      </c>
      <c r="O14" s="526" t="s">
        <v>1034</v>
      </c>
      <c r="P14" s="195"/>
      <c r="Q14" s="170">
        <v>2</v>
      </c>
      <c r="R14" s="185" t="str">
        <f>H13</f>
        <v>GIAY</v>
      </c>
      <c r="S14" s="185">
        <v>2</v>
      </c>
      <c r="T14" s="185">
        <v>1</v>
      </c>
      <c r="U14" s="185">
        <f>S14*3+T14*0</f>
        <v>6</v>
      </c>
    </row>
    <row r="15" spans="1:21" ht="17.25" thickBot="1" thickTop="1">
      <c r="A15" s="186"/>
      <c r="B15" s="187">
        <v>10</v>
      </c>
      <c r="C15" s="200" t="s">
        <v>57</v>
      </c>
      <c r="D15" s="201">
        <v>4</v>
      </c>
      <c r="E15" s="188" t="s">
        <v>163</v>
      </c>
      <c r="F15" s="182" t="s">
        <v>114</v>
      </c>
      <c r="G15" s="189" t="s">
        <v>165</v>
      </c>
      <c r="H15" s="184" t="str">
        <f>VLOOKUP(E15,WD!$C$6:$K$73,3,FALSE)</f>
        <v>GIAY</v>
      </c>
      <c r="I15" s="184" t="s">
        <v>114</v>
      </c>
      <c r="J15" s="184" t="str">
        <f>VLOOKUP(G15,WD!$C$6:$K$73,3,FALSE)</f>
        <v>葵青--肥妹</v>
      </c>
      <c r="K15" s="525">
        <v>2</v>
      </c>
      <c r="L15" s="525">
        <v>44</v>
      </c>
      <c r="M15" s="525">
        <v>36</v>
      </c>
      <c r="N15" s="525">
        <v>0</v>
      </c>
      <c r="O15" s="526" t="s">
        <v>1035</v>
      </c>
      <c r="P15" s="195"/>
      <c r="Q15" s="170">
        <v>3</v>
      </c>
      <c r="R15" s="185" t="str">
        <f>J12</f>
        <v>葵青--肥妹</v>
      </c>
      <c r="S15" s="185">
        <v>0</v>
      </c>
      <c r="T15" s="185">
        <v>3</v>
      </c>
      <c r="U15" s="185">
        <f>S15*3+T15*0</f>
        <v>0</v>
      </c>
    </row>
    <row r="16" spans="1:21" ht="17.25" thickBot="1" thickTop="1">
      <c r="A16" s="186"/>
      <c r="B16" s="178">
        <v>11</v>
      </c>
      <c r="C16" s="200" t="s">
        <v>57</v>
      </c>
      <c r="D16" s="201">
        <v>5</v>
      </c>
      <c r="E16" s="188" t="s">
        <v>164</v>
      </c>
      <c r="F16" s="182" t="s">
        <v>114</v>
      </c>
      <c r="G16" s="189" t="s">
        <v>165</v>
      </c>
      <c r="H16" s="184" t="str">
        <f>VLOOKUP(E16,WD!$C$6:$K$73,3,FALSE)</f>
        <v>C FOR CHOCO</v>
      </c>
      <c r="I16" s="184" t="s">
        <v>114</v>
      </c>
      <c r="J16" s="184" t="str">
        <f>VLOOKUP(G16,WD!$C$6:$K$73,3,FALSE)</f>
        <v>葵青--肥妹</v>
      </c>
      <c r="K16" s="167" t="s">
        <v>1084</v>
      </c>
      <c r="L16" s="167" t="s">
        <v>1084</v>
      </c>
      <c r="M16" s="167" t="s">
        <v>1084</v>
      </c>
      <c r="N16" s="167" t="s">
        <v>1084</v>
      </c>
      <c r="O16" s="195" t="s">
        <v>1085</v>
      </c>
      <c r="P16" s="195"/>
      <c r="Q16" s="170">
        <v>3</v>
      </c>
      <c r="R16" s="185" t="str">
        <f>J13</f>
        <v>C FOR CHOCO</v>
      </c>
      <c r="S16" s="185">
        <v>0</v>
      </c>
      <c r="T16" s="185">
        <v>3</v>
      </c>
      <c r="U16" s="185">
        <f>S16*3+T16*0</f>
        <v>0</v>
      </c>
    </row>
    <row r="17" spans="1:17" ht="16.5" thickTop="1">
      <c r="A17" s="186"/>
      <c r="B17" s="187">
        <v>12</v>
      </c>
      <c r="C17" s="190" t="s">
        <v>57</v>
      </c>
      <c r="D17" s="191">
        <v>6</v>
      </c>
      <c r="E17" s="192" t="s">
        <v>162</v>
      </c>
      <c r="F17" s="193" t="s">
        <v>114</v>
      </c>
      <c r="G17" s="194" t="s">
        <v>163</v>
      </c>
      <c r="H17" s="202" t="str">
        <f>VLOOKUP(E17,WD!$C$6:$K$73,3,FALSE)</f>
        <v>ST</v>
      </c>
      <c r="I17" s="202" t="s">
        <v>114</v>
      </c>
      <c r="J17" s="202" t="str">
        <f>VLOOKUP(G17,WD!$C$6:$K$73,3,FALSE)</f>
        <v>GIAY</v>
      </c>
      <c r="K17" s="203">
        <v>2</v>
      </c>
      <c r="L17" s="203">
        <v>42</v>
      </c>
      <c r="M17" s="203">
        <v>31</v>
      </c>
      <c r="N17" s="203">
        <v>0</v>
      </c>
      <c r="O17" s="195" t="s">
        <v>1087</v>
      </c>
      <c r="P17" s="195"/>
      <c r="Q17" s="195"/>
    </row>
    <row r="18" spans="1:17" ht="15.75" hidden="1">
      <c r="A18" s="186"/>
      <c r="B18" s="178">
        <v>13</v>
      </c>
      <c r="C18" s="204" t="s">
        <v>22</v>
      </c>
      <c r="D18" s="180">
        <v>1</v>
      </c>
      <c r="E18" s="197" t="s">
        <v>178</v>
      </c>
      <c r="F18" s="198" t="s">
        <v>114</v>
      </c>
      <c r="G18" s="199" t="s">
        <v>179</v>
      </c>
      <c r="H18" s="205" t="e">
        <f>VLOOKUP(E18,MD!$C$6:$K$54,3,FALSE)</f>
        <v>#N/A</v>
      </c>
      <c r="I18" s="205" t="s">
        <v>114</v>
      </c>
      <c r="J18" s="205" t="e">
        <f>VLOOKUP(G18,MD!$C$6:$K$54,3,FALSE)</f>
        <v>#N/A</v>
      </c>
      <c r="K18" s="167"/>
      <c r="L18" s="167"/>
      <c r="M18" s="167"/>
      <c r="N18" s="167"/>
      <c r="O18" s="195"/>
      <c r="P18" s="195"/>
      <c r="Q18" s="195"/>
    </row>
    <row r="19" spans="1:17" ht="16.5" hidden="1" thickTop="1">
      <c r="A19" s="186" t="e">
        <f>IF(#REF!&lt;&gt;#REF!,#REF!,"")</f>
        <v>#REF!</v>
      </c>
      <c r="B19" s="187">
        <v>14</v>
      </c>
      <c r="C19" s="200" t="s">
        <v>22</v>
      </c>
      <c r="D19" s="180">
        <v>2</v>
      </c>
      <c r="E19" s="188" t="s">
        <v>180</v>
      </c>
      <c r="F19" s="182" t="s">
        <v>114</v>
      </c>
      <c r="G19" s="189" t="s">
        <v>181</v>
      </c>
      <c r="H19" s="184" t="e">
        <f>VLOOKUP(E19,MD!$C$6:$K$54,3,FALSE)</f>
        <v>#N/A</v>
      </c>
      <c r="I19" s="184" t="s">
        <v>114</v>
      </c>
      <c r="J19" s="184" t="e">
        <f>VLOOKUP(G19,MD!$C$6:$K$54,3,FALSE)</f>
        <v>#N/A</v>
      </c>
      <c r="K19" s="167"/>
      <c r="L19" s="167"/>
      <c r="M19" s="167"/>
      <c r="N19" s="167"/>
      <c r="O19" s="195"/>
      <c r="P19" s="195"/>
      <c r="Q19" s="195"/>
    </row>
    <row r="20" spans="1:17" ht="16.5" hidden="1" thickTop="1">
      <c r="A20" s="186" t="e">
        <f>IF(#REF!&lt;&gt;#REF!,#REF!,"")</f>
        <v>#REF!</v>
      </c>
      <c r="B20" s="178">
        <v>15</v>
      </c>
      <c r="C20" s="200" t="s">
        <v>22</v>
      </c>
      <c r="D20" s="180">
        <v>3</v>
      </c>
      <c r="E20" s="188" t="s">
        <v>178</v>
      </c>
      <c r="F20" s="182" t="s">
        <v>114</v>
      </c>
      <c r="G20" s="189" t="s">
        <v>181</v>
      </c>
      <c r="H20" s="184" t="e">
        <f>VLOOKUP(E20,MD!$C$6:$K$54,3,FALSE)</f>
        <v>#N/A</v>
      </c>
      <c r="I20" s="184" t="s">
        <v>114</v>
      </c>
      <c r="J20" s="184" t="e">
        <f>VLOOKUP(G20,MD!$C$6:$K$54,3,FALSE)</f>
        <v>#N/A</v>
      </c>
      <c r="K20" s="167"/>
      <c r="L20" s="167"/>
      <c r="M20" s="167"/>
      <c r="N20" s="167"/>
      <c r="O20" s="195"/>
      <c r="P20" s="195"/>
      <c r="Q20" s="195"/>
    </row>
    <row r="21" spans="1:17" ht="16.5" hidden="1" thickTop="1">
      <c r="A21" s="186" t="e">
        <f>IF(#REF!&lt;&gt;#REF!,#REF!,"")</f>
        <v>#REF!</v>
      </c>
      <c r="B21" s="187">
        <v>16</v>
      </c>
      <c r="C21" s="200" t="s">
        <v>22</v>
      </c>
      <c r="D21" s="180">
        <v>4</v>
      </c>
      <c r="E21" s="188" t="s">
        <v>180</v>
      </c>
      <c r="F21" s="182" t="s">
        <v>114</v>
      </c>
      <c r="G21" s="189" t="s">
        <v>179</v>
      </c>
      <c r="H21" s="184" t="e">
        <f>VLOOKUP(E21,MD!$C$6:$K$54,3,FALSE)</f>
        <v>#N/A</v>
      </c>
      <c r="I21" s="184" t="s">
        <v>114</v>
      </c>
      <c r="J21" s="184" t="e">
        <f>VLOOKUP(G21,MD!$C$6:$K$54,3,FALSE)</f>
        <v>#N/A</v>
      </c>
      <c r="K21" s="167"/>
      <c r="L21" s="167"/>
      <c r="M21" s="167"/>
      <c r="N21" s="167"/>
      <c r="O21" s="195"/>
      <c r="P21" s="195"/>
      <c r="Q21" s="195"/>
    </row>
    <row r="22" spans="1:17" ht="16.5" hidden="1" thickTop="1">
      <c r="A22" s="186" t="e">
        <f>IF(#REF!&lt;&gt;#REF!,#REF!,"")</f>
        <v>#REF!</v>
      </c>
      <c r="B22" s="178">
        <v>17</v>
      </c>
      <c r="C22" s="200" t="s">
        <v>22</v>
      </c>
      <c r="D22" s="180">
        <v>5</v>
      </c>
      <c r="E22" s="188" t="s">
        <v>181</v>
      </c>
      <c r="F22" s="182" t="s">
        <v>114</v>
      </c>
      <c r="G22" s="189" t="s">
        <v>179</v>
      </c>
      <c r="H22" s="184" t="e">
        <f>VLOOKUP(E22,MD!$C$6:$K$54,3,FALSE)</f>
        <v>#N/A</v>
      </c>
      <c r="I22" s="184" t="s">
        <v>114</v>
      </c>
      <c r="J22" s="184" t="e">
        <f>VLOOKUP(G22,MD!$C$6:$K$54,3,FALSE)</f>
        <v>#N/A</v>
      </c>
      <c r="K22" s="167"/>
      <c r="L22" s="167"/>
      <c r="M22" s="167"/>
      <c r="N22" s="167"/>
      <c r="O22" s="195"/>
      <c r="P22" s="195"/>
      <c r="Q22" s="195"/>
    </row>
    <row r="23" spans="1:17" ht="16.5" hidden="1" thickTop="1">
      <c r="A23" s="186" t="e">
        <f>IF(#REF!&lt;&gt;#REF!,#REF!,"")</f>
        <v>#REF!</v>
      </c>
      <c r="B23" s="187">
        <v>18</v>
      </c>
      <c r="C23" s="190" t="s">
        <v>22</v>
      </c>
      <c r="D23" s="191">
        <v>6</v>
      </c>
      <c r="E23" s="192" t="s">
        <v>178</v>
      </c>
      <c r="F23" s="193" t="s">
        <v>114</v>
      </c>
      <c r="G23" s="194" t="s">
        <v>180</v>
      </c>
      <c r="H23" s="184" t="e">
        <f>VLOOKUP(E23,MD!$C$6:$K$54,3,FALSE)</f>
        <v>#N/A</v>
      </c>
      <c r="I23" s="184" t="s">
        <v>114</v>
      </c>
      <c r="J23" s="184" t="e">
        <f>VLOOKUP(G23,MD!$C$6:$K$54,3,FALSE)</f>
        <v>#N/A</v>
      </c>
      <c r="K23" s="167"/>
      <c r="L23" s="167"/>
      <c r="M23" s="167"/>
      <c r="N23" s="167"/>
      <c r="O23" s="195"/>
      <c r="P23" s="195"/>
      <c r="Q23" s="195"/>
    </row>
    <row r="24" spans="1:17" ht="16.5" hidden="1" thickTop="1">
      <c r="A24" s="186" t="e">
        <f>IF(#REF!&lt;&gt;#REF!,#REF!,"")</f>
        <v>#REF!</v>
      </c>
      <c r="B24" s="178">
        <v>19</v>
      </c>
      <c r="C24" s="179" t="s">
        <v>26</v>
      </c>
      <c r="D24" s="180">
        <v>1</v>
      </c>
      <c r="E24" s="197" t="s">
        <v>182</v>
      </c>
      <c r="F24" s="182" t="s">
        <v>114</v>
      </c>
      <c r="G24" s="199" t="s">
        <v>183</v>
      </c>
      <c r="H24" s="184" t="e">
        <f>VLOOKUP(E24,MD!$C$6:$K$54,3,FALSE)</f>
        <v>#N/A</v>
      </c>
      <c r="I24" s="184" t="s">
        <v>114</v>
      </c>
      <c r="J24" s="184" t="e">
        <f>VLOOKUP(G24,MD!$C$6:$K$54,3,FALSE)</f>
        <v>#N/A</v>
      </c>
      <c r="K24" s="167"/>
      <c r="L24" s="167"/>
      <c r="M24" s="167"/>
      <c r="N24" s="167"/>
      <c r="O24" s="195"/>
      <c r="P24" s="195"/>
      <c r="Q24" s="195"/>
    </row>
    <row r="25" spans="1:17" ht="16.5" hidden="1" thickTop="1">
      <c r="A25" s="186" t="e">
        <f>IF(#REF!&lt;&gt;#REF!,#REF!,"")</f>
        <v>#REF!</v>
      </c>
      <c r="B25" s="187">
        <v>20</v>
      </c>
      <c r="C25" s="179" t="s">
        <v>26</v>
      </c>
      <c r="D25" s="180">
        <v>2</v>
      </c>
      <c r="E25" s="188" t="s">
        <v>184</v>
      </c>
      <c r="F25" s="182" t="s">
        <v>114</v>
      </c>
      <c r="G25" s="189" t="s">
        <v>185</v>
      </c>
      <c r="H25" s="184" t="e">
        <f>VLOOKUP(E25,MD!$C$6:$K$54,3,FALSE)</f>
        <v>#N/A</v>
      </c>
      <c r="I25" s="184" t="s">
        <v>114</v>
      </c>
      <c r="J25" s="184" t="e">
        <f>VLOOKUP(G25,MD!$C$6:$K$54,3,FALSE)</f>
        <v>#N/A</v>
      </c>
      <c r="K25" s="167"/>
      <c r="L25" s="167"/>
      <c r="M25" s="167"/>
      <c r="N25" s="167"/>
      <c r="O25" s="195"/>
      <c r="P25" s="195"/>
      <c r="Q25" s="195"/>
    </row>
    <row r="26" spans="1:17" ht="16.5" hidden="1" thickTop="1">
      <c r="A26" s="186" t="e">
        <f>IF(#REF!&lt;&gt;#REF!,#REF!,"")</f>
        <v>#REF!</v>
      </c>
      <c r="B26" s="178">
        <v>21</v>
      </c>
      <c r="C26" s="179" t="s">
        <v>26</v>
      </c>
      <c r="D26" s="180">
        <v>3</v>
      </c>
      <c r="E26" s="188" t="s">
        <v>182</v>
      </c>
      <c r="F26" s="182" t="s">
        <v>114</v>
      </c>
      <c r="G26" s="189" t="s">
        <v>185</v>
      </c>
      <c r="H26" s="184" t="e">
        <f>VLOOKUP(E26,MD!$C$6:$K$54,3,FALSE)</f>
        <v>#N/A</v>
      </c>
      <c r="I26" s="184" t="s">
        <v>114</v>
      </c>
      <c r="J26" s="184" t="e">
        <f>VLOOKUP(G26,MD!$C$6:$K$54,3,FALSE)</f>
        <v>#N/A</v>
      </c>
      <c r="K26" s="167"/>
      <c r="L26" s="167"/>
      <c r="M26" s="167"/>
      <c r="N26" s="167"/>
      <c r="O26" s="195"/>
      <c r="P26" s="195"/>
      <c r="Q26" s="195"/>
    </row>
    <row r="27" spans="1:17" ht="16.5" hidden="1" thickTop="1">
      <c r="A27" s="186" t="e">
        <f>IF(#REF!&lt;&gt;#REF!,#REF!,"")</f>
        <v>#REF!</v>
      </c>
      <c r="B27" s="187">
        <v>22</v>
      </c>
      <c r="C27" s="179" t="s">
        <v>26</v>
      </c>
      <c r="D27" s="180">
        <v>4</v>
      </c>
      <c r="E27" s="188" t="s">
        <v>184</v>
      </c>
      <c r="F27" s="182" t="s">
        <v>114</v>
      </c>
      <c r="G27" s="189" t="s">
        <v>183</v>
      </c>
      <c r="H27" s="184" t="e">
        <f>VLOOKUP(E27,MD!$C$6:$K$54,3,FALSE)</f>
        <v>#N/A</v>
      </c>
      <c r="I27" s="184" t="s">
        <v>114</v>
      </c>
      <c r="J27" s="184" t="e">
        <f>VLOOKUP(G27,MD!$C$6:$K$54,3,FALSE)</f>
        <v>#N/A</v>
      </c>
      <c r="K27" s="167"/>
      <c r="L27" s="167"/>
      <c r="M27" s="167"/>
      <c r="N27" s="167"/>
      <c r="O27" s="195"/>
      <c r="P27" s="195"/>
      <c r="Q27" s="195"/>
    </row>
    <row r="28" spans="1:17" ht="16.5" hidden="1" thickTop="1">
      <c r="A28" s="186" t="e">
        <f>IF(#REF!&lt;&gt;#REF!,#REF!,"")</f>
        <v>#REF!</v>
      </c>
      <c r="B28" s="178">
        <v>23</v>
      </c>
      <c r="C28" s="179" t="s">
        <v>26</v>
      </c>
      <c r="D28" s="180">
        <v>5</v>
      </c>
      <c r="E28" s="188" t="s">
        <v>185</v>
      </c>
      <c r="F28" s="182" t="s">
        <v>114</v>
      </c>
      <c r="G28" s="189" t="s">
        <v>183</v>
      </c>
      <c r="H28" s="184" t="e">
        <f>VLOOKUP(E28,MD!$C$6:$K$54,3,FALSE)</f>
        <v>#N/A</v>
      </c>
      <c r="I28" s="184" t="s">
        <v>114</v>
      </c>
      <c r="J28" s="184" t="e">
        <f>VLOOKUP(G28,MD!$C$6:$K$54,3,FALSE)</f>
        <v>#N/A</v>
      </c>
      <c r="K28" s="167"/>
      <c r="L28" s="167"/>
      <c r="M28" s="167"/>
      <c r="N28" s="167"/>
      <c r="O28" s="195"/>
      <c r="P28" s="195"/>
      <c r="Q28" s="195"/>
    </row>
    <row r="29" spans="1:17" ht="16.5" hidden="1" thickTop="1">
      <c r="A29" s="186" t="e">
        <f>IF(#REF!&lt;&gt;#REF!,#REF!,"")</f>
        <v>#REF!</v>
      </c>
      <c r="B29" s="187">
        <v>24</v>
      </c>
      <c r="C29" s="179" t="s">
        <v>26</v>
      </c>
      <c r="D29" s="191">
        <v>6</v>
      </c>
      <c r="E29" s="192" t="s">
        <v>182</v>
      </c>
      <c r="F29" s="193" t="s">
        <v>114</v>
      </c>
      <c r="G29" s="194" t="s">
        <v>184</v>
      </c>
      <c r="H29" s="184" t="e">
        <f>VLOOKUP(E29,MD!$C$6:$K$54,3,FALSE)</f>
        <v>#N/A</v>
      </c>
      <c r="I29" s="184" t="s">
        <v>114</v>
      </c>
      <c r="J29" s="184" t="e">
        <f>VLOOKUP(G29,MD!$C$6:$K$54,3,FALSE)</f>
        <v>#N/A</v>
      </c>
      <c r="K29" s="167"/>
      <c r="L29" s="167"/>
      <c r="M29" s="167"/>
      <c r="N29" s="167"/>
      <c r="O29" s="195"/>
      <c r="P29" s="195"/>
      <c r="Q29" s="195"/>
    </row>
    <row r="30" spans="1:17" ht="16.5" hidden="1" thickTop="1">
      <c r="A30" s="186" t="e">
        <f>IF(#REF!&lt;&gt;#REF!,#REF!,"")</f>
        <v>#REF!</v>
      </c>
      <c r="B30" s="178">
        <v>25</v>
      </c>
      <c r="C30" s="206" t="s">
        <v>74</v>
      </c>
      <c r="D30" s="180">
        <v>1</v>
      </c>
      <c r="E30" s="207" t="s">
        <v>70</v>
      </c>
      <c r="F30" s="182" t="s">
        <v>114</v>
      </c>
      <c r="G30" s="208" t="s">
        <v>119</v>
      </c>
      <c r="H30" s="184" t="str">
        <f>VLOOKUP(E30,MD!$C$6:$K$54,3,FALSE)</f>
        <v>Alps JZ</v>
      </c>
      <c r="I30" s="184" t="s">
        <v>114</v>
      </c>
      <c r="J30" s="184" t="str">
        <f>VLOOKUP(G30,MD!$C$6:$K$54,3,FALSE)</f>
        <v>下一隊</v>
      </c>
      <c r="K30" s="167"/>
      <c r="L30" s="167"/>
      <c r="M30" s="167"/>
      <c r="N30" s="167"/>
      <c r="O30" s="195"/>
      <c r="P30" s="195"/>
      <c r="Q30" s="195"/>
    </row>
    <row r="31" spans="1:17" ht="16.5" hidden="1" thickTop="1">
      <c r="A31" s="186" t="e">
        <f>IF(#REF!&lt;&gt;#REF!,#REF!,"")</f>
        <v>#REF!</v>
      </c>
      <c r="B31" s="187">
        <v>26</v>
      </c>
      <c r="C31" s="200" t="s">
        <v>74</v>
      </c>
      <c r="D31" s="180">
        <v>2</v>
      </c>
      <c r="E31" s="207" t="s">
        <v>120</v>
      </c>
      <c r="F31" s="182" t="s">
        <v>114</v>
      </c>
      <c r="G31" s="208" t="s">
        <v>121</v>
      </c>
      <c r="H31" s="184" t="str">
        <f>VLOOKUP(E31,MD!$C$6:$K$54,3,FALSE)</f>
        <v>RCDC</v>
      </c>
      <c r="I31" s="184" t="s">
        <v>114</v>
      </c>
      <c r="J31" s="184" t="str">
        <f>VLOOKUP(G31,MD!$C$6:$K$54,3,FALSE)</f>
        <v>C &amp; K</v>
      </c>
      <c r="K31" s="167"/>
      <c r="L31" s="167"/>
      <c r="M31" s="167"/>
      <c r="N31" s="167"/>
      <c r="O31" s="195"/>
      <c r="P31" s="195"/>
      <c r="Q31" s="195"/>
    </row>
    <row r="32" spans="1:17" ht="16.5" hidden="1" thickTop="1">
      <c r="A32" s="186" t="e">
        <f>IF(#REF!&lt;&gt;#REF!,#REF!,"")</f>
        <v>#REF!</v>
      </c>
      <c r="B32" s="178">
        <v>27</v>
      </c>
      <c r="C32" s="200" t="s">
        <v>74</v>
      </c>
      <c r="D32" s="180">
        <v>3</v>
      </c>
      <c r="E32" s="207" t="s">
        <v>70</v>
      </c>
      <c r="F32" s="182" t="s">
        <v>114</v>
      </c>
      <c r="G32" s="208" t="s">
        <v>121</v>
      </c>
      <c r="H32" s="184" t="str">
        <f>VLOOKUP(E32,MD!$C$6:$K$54,3,FALSE)</f>
        <v>Alps JZ</v>
      </c>
      <c r="I32" s="184" t="s">
        <v>114</v>
      </c>
      <c r="J32" s="184" t="str">
        <f>VLOOKUP(G32,MD!$C$6:$K$54,3,FALSE)</f>
        <v>C &amp; K</v>
      </c>
      <c r="K32" s="167"/>
      <c r="L32" s="167"/>
      <c r="M32" s="167"/>
      <c r="N32" s="167"/>
      <c r="O32" s="195"/>
      <c r="P32" s="195"/>
      <c r="Q32" s="195"/>
    </row>
    <row r="33" spans="1:17" ht="16.5" hidden="1" thickTop="1">
      <c r="A33" s="186" t="e">
        <f>IF(#REF!&lt;&gt;#REF!,#REF!,"")</f>
        <v>#REF!</v>
      </c>
      <c r="B33" s="187">
        <v>28</v>
      </c>
      <c r="C33" s="200" t="s">
        <v>74</v>
      </c>
      <c r="D33" s="180">
        <v>4</v>
      </c>
      <c r="E33" s="207" t="s">
        <v>120</v>
      </c>
      <c r="F33" s="182" t="s">
        <v>114</v>
      </c>
      <c r="G33" s="208" t="s">
        <v>119</v>
      </c>
      <c r="H33" s="184" t="str">
        <f>VLOOKUP(E33,MD!$C$6:$K$54,3,FALSE)</f>
        <v>RCDC</v>
      </c>
      <c r="I33" s="202" t="s">
        <v>114</v>
      </c>
      <c r="J33" s="184" t="str">
        <f>VLOOKUP(G33,MD!$C$6:$K$54,3,FALSE)</f>
        <v>下一隊</v>
      </c>
      <c r="K33" s="167"/>
      <c r="L33" s="167"/>
      <c r="M33" s="167"/>
      <c r="N33" s="167"/>
      <c r="O33" s="195"/>
      <c r="P33" s="195"/>
      <c r="Q33" s="195"/>
    </row>
    <row r="34" spans="1:17" ht="16.5" hidden="1" thickTop="1">
      <c r="A34" s="186" t="e">
        <f>IF(#REF!&lt;&gt;#REF!,#REF!,"")</f>
        <v>#REF!</v>
      </c>
      <c r="B34" s="178">
        <v>29</v>
      </c>
      <c r="C34" s="200" t="s">
        <v>74</v>
      </c>
      <c r="D34" s="180">
        <v>5</v>
      </c>
      <c r="E34" s="207" t="s">
        <v>121</v>
      </c>
      <c r="F34" s="182" t="s">
        <v>114</v>
      </c>
      <c r="G34" s="208" t="s">
        <v>119</v>
      </c>
      <c r="H34" s="184" t="str">
        <f>VLOOKUP(E34,MD!$C$6:$K$54,3,FALSE)</f>
        <v>C &amp; K</v>
      </c>
      <c r="I34" s="205" t="s">
        <v>114</v>
      </c>
      <c r="J34" s="184" t="str">
        <f>VLOOKUP(G34,MD!$C$6:$K$54,3,FALSE)</f>
        <v>下一隊</v>
      </c>
      <c r="K34" s="167"/>
      <c r="L34" s="167"/>
      <c r="M34" s="167"/>
      <c r="N34" s="167"/>
      <c r="O34" s="195"/>
      <c r="P34" s="195"/>
      <c r="Q34" s="195"/>
    </row>
    <row r="35" spans="1:17" ht="16.5" hidden="1" thickTop="1">
      <c r="A35" s="186" t="e">
        <f>IF(#REF!&lt;&gt;#REF!,#REF!,"")</f>
        <v>#REF!</v>
      </c>
      <c r="B35" s="187">
        <v>30</v>
      </c>
      <c r="C35" s="200" t="s">
        <v>74</v>
      </c>
      <c r="D35" s="191">
        <v>6</v>
      </c>
      <c r="E35" s="209" t="s">
        <v>70</v>
      </c>
      <c r="F35" s="193" t="s">
        <v>114</v>
      </c>
      <c r="G35" s="210" t="s">
        <v>120</v>
      </c>
      <c r="H35" s="184" t="str">
        <f>VLOOKUP(E35,MD!$C$6:$K$54,3,FALSE)</f>
        <v>Alps JZ</v>
      </c>
      <c r="I35" s="184" t="s">
        <v>114</v>
      </c>
      <c r="J35" s="184" t="str">
        <f>VLOOKUP(G35,MD!$C$6:$K$54,3,FALSE)</f>
        <v>RCDC</v>
      </c>
      <c r="K35" s="167"/>
      <c r="L35" s="167"/>
      <c r="M35" s="167"/>
      <c r="N35" s="167"/>
      <c r="O35" s="195"/>
      <c r="P35" s="195"/>
      <c r="Q35" s="195"/>
    </row>
    <row r="36" spans="1:17" ht="16.5" hidden="1" thickTop="1">
      <c r="A36" s="186" t="e">
        <f>IF(#REF!&lt;&gt;#REF!,#REF!,"")</f>
        <v>#REF!</v>
      </c>
      <c r="B36" s="178">
        <v>31</v>
      </c>
      <c r="C36" s="206" t="s">
        <v>75</v>
      </c>
      <c r="D36" s="180">
        <v>1</v>
      </c>
      <c r="E36" s="211" t="s">
        <v>71</v>
      </c>
      <c r="F36" s="198" t="s">
        <v>114</v>
      </c>
      <c r="G36" s="212" t="s">
        <v>122</v>
      </c>
      <c r="H36" s="184" t="str">
        <f>VLOOKUP(E36,MD!$C$6:$K$54,3,FALSE)</f>
        <v>ALPS-FJ</v>
      </c>
      <c r="I36" s="184" t="s">
        <v>114</v>
      </c>
      <c r="J36" s="184" t="str">
        <f>VLOOKUP(G36,MD!$C$6:$K$54,3,FALSE)</f>
        <v>Promise Breaker</v>
      </c>
      <c r="K36" s="167"/>
      <c r="L36" s="167"/>
      <c r="M36" s="167"/>
      <c r="N36" s="167"/>
      <c r="O36" s="195"/>
      <c r="P36" s="195"/>
      <c r="Q36" s="195"/>
    </row>
    <row r="37" spans="1:17" ht="16.5" hidden="1" thickTop="1">
      <c r="A37" s="186" t="e">
        <f>IF(#REF!&lt;&gt;#REF!,#REF!,"")</f>
        <v>#REF!</v>
      </c>
      <c r="B37" s="187">
        <v>32</v>
      </c>
      <c r="C37" s="200" t="s">
        <v>75</v>
      </c>
      <c r="D37" s="180">
        <v>2</v>
      </c>
      <c r="E37" s="207" t="s">
        <v>123</v>
      </c>
      <c r="F37" s="182" t="s">
        <v>114</v>
      </c>
      <c r="G37" s="208" t="s">
        <v>124</v>
      </c>
      <c r="H37" s="184" t="str">
        <f>VLOOKUP(E37,MD!$C$6:$K$54,3,FALSE)</f>
        <v>紅藍</v>
      </c>
      <c r="I37" s="184" t="s">
        <v>114</v>
      </c>
      <c r="J37" s="184" t="str">
        <f>VLOOKUP(G37,MD!$C$6:$K$54,3,FALSE)</f>
        <v>SCAA-99</v>
      </c>
      <c r="K37" s="167"/>
      <c r="L37" s="167"/>
      <c r="M37" s="167"/>
      <c r="N37" s="167"/>
      <c r="O37" s="195"/>
      <c r="P37" s="195"/>
      <c r="Q37" s="195"/>
    </row>
    <row r="38" spans="1:17" ht="16.5" hidden="1" thickTop="1">
      <c r="A38" s="186" t="e">
        <f>IF(#REF!&lt;&gt;#REF!,#REF!,"")</f>
        <v>#REF!</v>
      </c>
      <c r="B38" s="178">
        <v>33</v>
      </c>
      <c r="C38" s="200" t="s">
        <v>75</v>
      </c>
      <c r="D38" s="180">
        <v>3</v>
      </c>
      <c r="E38" s="207" t="s">
        <v>71</v>
      </c>
      <c r="F38" s="182" t="s">
        <v>114</v>
      </c>
      <c r="G38" s="208" t="s">
        <v>124</v>
      </c>
      <c r="H38" s="184" t="str">
        <f>VLOOKUP(E38,MD!$C$6:$K$54,3,FALSE)</f>
        <v>ALPS-FJ</v>
      </c>
      <c r="I38" s="184" t="s">
        <v>114</v>
      </c>
      <c r="J38" s="184" t="str">
        <f>VLOOKUP(G38,MD!$C$6:$K$54,3,FALSE)</f>
        <v>SCAA-99</v>
      </c>
      <c r="K38" s="167"/>
      <c r="L38" s="167"/>
      <c r="M38" s="167"/>
      <c r="N38" s="167"/>
      <c r="O38" s="195"/>
      <c r="P38" s="195"/>
      <c r="Q38" s="195"/>
    </row>
    <row r="39" spans="1:17" ht="16.5" hidden="1" thickTop="1">
      <c r="A39" s="186" t="e">
        <f>IF(#REF!&lt;&gt;#REF!,#REF!,"")</f>
        <v>#REF!</v>
      </c>
      <c r="B39" s="187">
        <v>34</v>
      </c>
      <c r="C39" s="200" t="s">
        <v>75</v>
      </c>
      <c r="D39" s="180">
        <v>4</v>
      </c>
      <c r="E39" s="207" t="s">
        <v>123</v>
      </c>
      <c r="F39" s="182" t="s">
        <v>114</v>
      </c>
      <c r="G39" s="208" t="s">
        <v>122</v>
      </c>
      <c r="H39" s="184" t="str">
        <f>VLOOKUP(E39,MD!$C$6:$K$54,3,FALSE)</f>
        <v>紅藍</v>
      </c>
      <c r="I39" s="184" t="s">
        <v>114</v>
      </c>
      <c r="J39" s="184" t="str">
        <f>VLOOKUP(G39,MD!$C$6:$K$54,3,FALSE)</f>
        <v>Promise Breaker</v>
      </c>
      <c r="K39" s="167"/>
      <c r="L39" s="167"/>
      <c r="M39" s="167"/>
      <c r="N39" s="167"/>
      <c r="O39" s="195"/>
      <c r="P39" s="195"/>
      <c r="Q39" s="195"/>
    </row>
    <row r="40" spans="1:17" ht="16.5" hidden="1" thickTop="1">
      <c r="A40" s="186" t="e">
        <f>IF(#REF!&lt;&gt;#REF!,#REF!,"")</f>
        <v>#REF!</v>
      </c>
      <c r="B40" s="178">
        <v>35</v>
      </c>
      <c r="C40" s="200" t="s">
        <v>75</v>
      </c>
      <c r="D40" s="180">
        <v>5</v>
      </c>
      <c r="E40" s="207" t="s">
        <v>124</v>
      </c>
      <c r="F40" s="182" t="s">
        <v>114</v>
      </c>
      <c r="G40" s="208" t="s">
        <v>122</v>
      </c>
      <c r="H40" s="184" t="str">
        <f>VLOOKUP(E40,MD!$C$6:$K$54,3,FALSE)</f>
        <v>SCAA-99</v>
      </c>
      <c r="I40" s="184" t="s">
        <v>114</v>
      </c>
      <c r="J40" s="184" t="str">
        <f>VLOOKUP(G40,MD!$C$6:$K$54,3,FALSE)</f>
        <v>Promise Breaker</v>
      </c>
      <c r="K40" s="167"/>
      <c r="L40" s="167"/>
      <c r="M40" s="167"/>
      <c r="N40" s="167"/>
      <c r="O40" s="195"/>
      <c r="P40" s="195"/>
      <c r="Q40" s="195"/>
    </row>
    <row r="41" spans="1:17" ht="16.5" hidden="1" thickTop="1">
      <c r="A41" s="186" t="e">
        <f>IF(#REF!&lt;&gt;#REF!,#REF!,"")</f>
        <v>#REF!</v>
      </c>
      <c r="B41" s="187">
        <v>36</v>
      </c>
      <c r="C41" s="190" t="s">
        <v>75</v>
      </c>
      <c r="D41" s="191">
        <v>6</v>
      </c>
      <c r="E41" s="209" t="s">
        <v>71</v>
      </c>
      <c r="F41" s="193" t="s">
        <v>114</v>
      </c>
      <c r="G41" s="210" t="s">
        <v>123</v>
      </c>
      <c r="H41" s="184" t="str">
        <f>VLOOKUP(E41,MD!$C$6:$K$54,3,FALSE)</f>
        <v>ALPS-FJ</v>
      </c>
      <c r="I41" s="184" t="s">
        <v>114</v>
      </c>
      <c r="J41" s="184" t="str">
        <f>VLOOKUP(G41,MD!$C$6:$K$54,3,FALSE)</f>
        <v>紅藍</v>
      </c>
      <c r="K41" s="167"/>
      <c r="L41" s="167"/>
      <c r="M41" s="167"/>
      <c r="N41" s="167"/>
      <c r="O41" s="195"/>
      <c r="P41" s="195"/>
      <c r="Q41" s="195"/>
    </row>
    <row r="42" spans="1:17" ht="16.5" hidden="1" thickTop="1">
      <c r="A42" s="186" t="e">
        <f>IF(#REF!&lt;&gt;#REF!,#REF!,"")</f>
        <v>#REF!</v>
      </c>
      <c r="B42" s="178">
        <v>37</v>
      </c>
      <c r="C42" s="179" t="s">
        <v>64</v>
      </c>
      <c r="D42" s="180">
        <v>1</v>
      </c>
      <c r="E42" s="211" t="s">
        <v>58</v>
      </c>
      <c r="F42" s="198" t="s">
        <v>114</v>
      </c>
      <c r="G42" s="212" t="s">
        <v>65</v>
      </c>
      <c r="H42" s="184" t="str">
        <f>VLOOKUP(E42,MD!$C$6:$K$54,3,FALSE)</f>
        <v>撈碧鵰</v>
      </c>
      <c r="I42" s="184" t="s">
        <v>114</v>
      </c>
      <c r="J42" s="184" t="str">
        <f>VLOOKUP(G42,MD!$C$6:$K$54,3,FALSE)</f>
        <v>B&amp;C</v>
      </c>
      <c r="K42" s="167"/>
      <c r="L42" s="167"/>
      <c r="M42" s="167"/>
      <c r="N42" s="167"/>
      <c r="O42" s="195"/>
      <c r="P42" s="195"/>
      <c r="Q42" s="195"/>
    </row>
    <row r="43" spans="1:17" ht="16.5" hidden="1" thickTop="1">
      <c r="A43" s="186" t="e">
        <f>IF(#REF!&lt;&gt;#REF!,#REF!,"")</f>
        <v>#REF!</v>
      </c>
      <c r="B43" s="187">
        <v>38</v>
      </c>
      <c r="C43" s="179" t="s">
        <v>64</v>
      </c>
      <c r="D43" s="180">
        <v>2</v>
      </c>
      <c r="E43" s="207" t="s">
        <v>60</v>
      </c>
      <c r="F43" s="182" t="s">
        <v>114</v>
      </c>
      <c r="G43" s="208" t="s">
        <v>62</v>
      </c>
      <c r="H43" s="184" t="str">
        <f>VLOOKUP(E43,MD!$C$6:$K$54,3,FALSE)</f>
        <v>AM</v>
      </c>
      <c r="I43" s="184" t="s">
        <v>114</v>
      </c>
      <c r="J43" s="184" t="str">
        <f>VLOOKUP(G43,MD!$C$6:$K$54,3,FALSE)</f>
        <v>TTYY</v>
      </c>
      <c r="K43" s="167"/>
      <c r="L43" s="167"/>
      <c r="M43" s="167"/>
      <c r="N43" s="167"/>
      <c r="O43" s="195"/>
      <c r="P43" s="195"/>
      <c r="Q43" s="195"/>
    </row>
    <row r="44" spans="1:17" ht="16.5" hidden="1" thickTop="1">
      <c r="A44" s="186" t="e">
        <f>IF(#REF!&lt;&gt;#REF!,#REF!,"")</f>
        <v>#REF!</v>
      </c>
      <c r="B44" s="178">
        <v>39</v>
      </c>
      <c r="C44" s="179" t="s">
        <v>64</v>
      </c>
      <c r="D44" s="180">
        <v>3</v>
      </c>
      <c r="E44" s="207" t="s">
        <v>58</v>
      </c>
      <c r="F44" s="182" t="s">
        <v>114</v>
      </c>
      <c r="G44" s="208" t="s">
        <v>62</v>
      </c>
      <c r="H44" s="184" t="str">
        <f>VLOOKUP(E44,MD!$C$6:$K$54,3,FALSE)</f>
        <v>撈碧鵰</v>
      </c>
      <c r="I44" s="184" t="s">
        <v>114</v>
      </c>
      <c r="J44" s="184" t="str">
        <f>VLOOKUP(G44,MD!$C$6:$K$54,3,FALSE)</f>
        <v>TTYY</v>
      </c>
      <c r="K44" s="167"/>
      <c r="L44" s="167"/>
      <c r="M44" s="167"/>
      <c r="N44" s="167"/>
      <c r="O44" s="195"/>
      <c r="P44" s="195"/>
      <c r="Q44" s="195"/>
    </row>
    <row r="45" spans="1:17" ht="16.5" hidden="1" thickTop="1">
      <c r="A45" s="186" t="e">
        <f>IF(#REF!&lt;&gt;#REF!,#REF!,"")</f>
        <v>#REF!</v>
      </c>
      <c r="B45" s="187">
        <v>40</v>
      </c>
      <c r="C45" s="179" t="s">
        <v>64</v>
      </c>
      <c r="D45" s="180">
        <v>4</v>
      </c>
      <c r="E45" s="207" t="s">
        <v>60</v>
      </c>
      <c r="F45" s="182" t="s">
        <v>114</v>
      </c>
      <c r="G45" s="208" t="s">
        <v>65</v>
      </c>
      <c r="H45" s="184" t="str">
        <f>VLOOKUP(E45,MD!$C$6:$K$54,3,FALSE)</f>
        <v>AM</v>
      </c>
      <c r="I45" s="184" t="s">
        <v>114</v>
      </c>
      <c r="J45" s="184" t="str">
        <f>VLOOKUP(G45,MD!$C$6:$K$54,3,FALSE)</f>
        <v>B&amp;C</v>
      </c>
      <c r="K45" s="167"/>
      <c r="L45" s="167"/>
      <c r="M45" s="167"/>
      <c r="N45" s="167"/>
      <c r="O45" s="195"/>
      <c r="P45" s="195"/>
      <c r="Q45" s="195"/>
    </row>
    <row r="46" spans="2:17" ht="16.5" hidden="1" thickTop="1">
      <c r="B46" s="178">
        <v>41</v>
      </c>
      <c r="C46" s="179" t="s">
        <v>64</v>
      </c>
      <c r="D46" s="180">
        <v>5</v>
      </c>
      <c r="E46" s="207" t="s">
        <v>62</v>
      </c>
      <c r="F46" s="182" t="s">
        <v>114</v>
      </c>
      <c r="G46" s="208" t="s">
        <v>65</v>
      </c>
      <c r="H46" s="184" t="str">
        <f>VLOOKUP(E46,MD!$C$6:$K$54,3,FALSE)</f>
        <v>TTYY</v>
      </c>
      <c r="I46" s="184" t="s">
        <v>114</v>
      </c>
      <c r="J46" s="184" t="str">
        <f>VLOOKUP(G46,MD!$C$6:$K$54,3,FALSE)</f>
        <v>B&amp;C</v>
      </c>
      <c r="K46" s="167"/>
      <c r="L46" s="167"/>
      <c r="M46" s="167"/>
      <c r="N46" s="167"/>
      <c r="O46" s="195"/>
      <c r="P46" s="195"/>
      <c r="Q46" s="195"/>
    </row>
    <row r="47" spans="2:17" ht="16.5" hidden="1" thickTop="1">
      <c r="B47" s="187">
        <v>42</v>
      </c>
      <c r="C47" s="190" t="s">
        <v>64</v>
      </c>
      <c r="D47" s="191">
        <v>6</v>
      </c>
      <c r="E47" s="209" t="s">
        <v>58</v>
      </c>
      <c r="F47" s="193" t="s">
        <v>114</v>
      </c>
      <c r="G47" s="210" t="s">
        <v>60</v>
      </c>
      <c r="H47" s="184" t="str">
        <f>VLOOKUP(E47,MD!$C$6:$K$54,3,FALSE)</f>
        <v>撈碧鵰</v>
      </c>
      <c r="I47" s="184" t="s">
        <v>114</v>
      </c>
      <c r="J47" s="184" t="str">
        <f>VLOOKUP(G47,MD!$C$6:$K$54,3,FALSE)</f>
        <v>AM</v>
      </c>
      <c r="K47" s="167"/>
      <c r="L47" s="167"/>
      <c r="M47" s="167"/>
      <c r="N47" s="167"/>
      <c r="O47" s="195"/>
      <c r="P47" s="195"/>
      <c r="Q47" s="195"/>
    </row>
    <row r="48" spans="2:17" ht="16.5" hidden="1" thickTop="1">
      <c r="B48" s="178">
        <v>43</v>
      </c>
      <c r="C48" s="179" t="s">
        <v>30</v>
      </c>
      <c r="D48" s="180">
        <v>1</v>
      </c>
      <c r="E48" s="207" t="s">
        <v>59</v>
      </c>
      <c r="F48" s="182" t="s">
        <v>114</v>
      </c>
      <c r="G48" s="208" t="s">
        <v>66</v>
      </c>
      <c r="H48" s="184" t="str">
        <f>VLOOKUP(E48,MD!$C$6:$K$54,3,FALSE)</f>
        <v>BnW</v>
      </c>
      <c r="I48" s="184" t="s">
        <v>114</v>
      </c>
      <c r="J48" s="184" t="str">
        <f>VLOOKUP(G48,MD!$C$6:$K$54,3,FALSE)</f>
        <v>Reebok Nickin Boy</v>
      </c>
      <c r="K48" s="167"/>
      <c r="L48" s="167"/>
      <c r="M48" s="167"/>
      <c r="N48" s="167"/>
      <c r="O48" s="195"/>
      <c r="P48" s="195"/>
      <c r="Q48" s="195"/>
    </row>
    <row r="49" spans="2:17" ht="16.5" hidden="1" thickTop="1">
      <c r="B49" s="187">
        <v>44</v>
      </c>
      <c r="C49" s="179" t="s">
        <v>30</v>
      </c>
      <c r="D49" s="180">
        <v>2</v>
      </c>
      <c r="E49" s="207" t="s">
        <v>63</v>
      </c>
      <c r="F49" s="182" t="s">
        <v>114</v>
      </c>
      <c r="G49" s="208" t="s">
        <v>61</v>
      </c>
      <c r="H49" s="184" t="str">
        <f>VLOOKUP(E49,MD!$C$6:$K$54,3,FALSE)</f>
        <v>SPECIAL</v>
      </c>
      <c r="I49" s="184" t="s">
        <v>114</v>
      </c>
      <c r="J49" s="184" t="str">
        <f>VLOOKUP(G49,MD!$C$6:$K$54,3,FALSE)</f>
        <v>任打唔嬲</v>
      </c>
      <c r="K49" s="167"/>
      <c r="L49" s="167"/>
      <c r="M49" s="167"/>
      <c r="N49" s="167"/>
      <c r="O49" s="195"/>
      <c r="P49" s="195"/>
      <c r="Q49" s="195"/>
    </row>
    <row r="50" spans="2:17" ht="16.5" hidden="1" thickTop="1">
      <c r="B50" s="178">
        <v>45</v>
      </c>
      <c r="C50" s="179" t="s">
        <v>30</v>
      </c>
      <c r="D50" s="180">
        <v>3</v>
      </c>
      <c r="E50" s="207" t="s">
        <v>59</v>
      </c>
      <c r="F50" s="182" t="s">
        <v>114</v>
      </c>
      <c r="G50" s="208" t="s">
        <v>61</v>
      </c>
      <c r="H50" s="184" t="str">
        <f>VLOOKUP(E50,MD!$C$6:$K$54,3,FALSE)</f>
        <v>BnW</v>
      </c>
      <c r="I50" s="184" t="s">
        <v>114</v>
      </c>
      <c r="J50" s="184" t="str">
        <f>VLOOKUP(G50,MD!$C$6:$K$54,3,FALSE)</f>
        <v>任打唔嬲</v>
      </c>
      <c r="K50" s="167"/>
      <c r="L50" s="167"/>
      <c r="M50" s="167"/>
      <c r="N50" s="167"/>
      <c r="O50" s="195"/>
      <c r="P50" s="195"/>
      <c r="Q50" s="195"/>
    </row>
    <row r="51" spans="2:17" ht="16.5" hidden="1" thickTop="1">
      <c r="B51" s="187">
        <v>46</v>
      </c>
      <c r="C51" s="179" t="s">
        <v>30</v>
      </c>
      <c r="D51" s="180">
        <v>4</v>
      </c>
      <c r="E51" s="207" t="s">
        <v>63</v>
      </c>
      <c r="F51" s="182" t="s">
        <v>114</v>
      </c>
      <c r="G51" s="208" t="s">
        <v>66</v>
      </c>
      <c r="H51" s="184" t="str">
        <f>VLOOKUP(E51,MD!$C$6:$K$54,3,FALSE)</f>
        <v>SPECIAL</v>
      </c>
      <c r="I51" s="184" t="s">
        <v>114</v>
      </c>
      <c r="J51" s="184" t="str">
        <f>VLOOKUP(G51,MD!$C$6:$K$54,3,FALSE)</f>
        <v>Reebok Nickin Boy</v>
      </c>
      <c r="K51" s="167"/>
      <c r="L51" s="167"/>
      <c r="M51" s="167"/>
      <c r="N51" s="167"/>
      <c r="O51" s="195"/>
      <c r="P51" s="195"/>
      <c r="Q51" s="195"/>
    </row>
    <row r="52" spans="2:17" ht="16.5" hidden="1" thickTop="1">
      <c r="B52" s="178">
        <v>47</v>
      </c>
      <c r="C52" s="179" t="s">
        <v>30</v>
      </c>
      <c r="D52" s="180">
        <v>5</v>
      </c>
      <c r="E52" s="207" t="s">
        <v>61</v>
      </c>
      <c r="F52" s="182" t="s">
        <v>114</v>
      </c>
      <c r="G52" s="208" t="s">
        <v>66</v>
      </c>
      <c r="H52" s="184" t="str">
        <f>VLOOKUP(E52,MD!$C$6:$K$54,3,FALSE)</f>
        <v>任打唔嬲</v>
      </c>
      <c r="I52" s="184" t="s">
        <v>114</v>
      </c>
      <c r="J52" s="184" t="str">
        <f>VLOOKUP(G52,MD!$C$6:$K$54,3,FALSE)</f>
        <v>Reebok Nickin Boy</v>
      </c>
      <c r="K52" s="167"/>
      <c r="L52" s="167"/>
      <c r="M52" s="167"/>
      <c r="N52" s="167"/>
      <c r="O52" s="195"/>
      <c r="P52" s="195"/>
      <c r="Q52" s="195"/>
    </row>
    <row r="53" spans="2:17" ht="16.5" hidden="1" thickTop="1">
      <c r="B53" s="187">
        <v>48</v>
      </c>
      <c r="C53" s="213" t="s">
        <v>30</v>
      </c>
      <c r="D53" s="191">
        <v>6</v>
      </c>
      <c r="E53" s="209" t="s">
        <v>59</v>
      </c>
      <c r="F53" s="193" t="s">
        <v>114</v>
      </c>
      <c r="G53" s="210" t="s">
        <v>63</v>
      </c>
      <c r="H53" s="184" t="str">
        <f>VLOOKUP(E53,MD!$C$6:$K$54,3,FALSE)</f>
        <v>BnW</v>
      </c>
      <c r="I53" s="202" t="s">
        <v>114</v>
      </c>
      <c r="J53" s="184" t="str">
        <f>VLOOKUP(G53,MD!$C$6:$K$54,3,FALSE)</f>
        <v>SPECIAL</v>
      </c>
      <c r="K53" s="167"/>
      <c r="L53" s="167"/>
      <c r="M53" s="167"/>
      <c r="N53" s="167"/>
      <c r="O53" s="195"/>
      <c r="P53" s="195"/>
      <c r="Q53" s="195"/>
    </row>
    <row r="54" spans="2:10" ht="16.5" hidden="1" thickBot="1">
      <c r="B54" s="214"/>
      <c r="C54" s="214"/>
      <c r="D54" s="214"/>
      <c r="E54" s="214"/>
      <c r="F54" s="214"/>
      <c r="G54" s="214"/>
      <c r="H54" s="205" t="str">
        <f>VLOOKUP(E54,'[1]MD'!$B$6:$H$95,3,FALSE)</f>
        <v>仁二</v>
      </c>
      <c r="I54" s="195"/>
      <c r="J54" s="195"/>
    </row>
    <row r="55" spans="8:12" ht="15.75">
      <c r="H55" s="195"/>
      <c r="I55" s="195"/>
      <c r="J55" s="195"/>
      <c r="L55" s="160" t="s">
        <v>238</v>
      </c>
    </row>
  </sheetData>
  <sheetProtection/>
  <mergeCells count="1">
    <mergeCell ref="H3:J3"/>
  </mergeCells>
  <printOptions horizontalCentered="1" verticalCentered="1"/>
  <pageMargins left="0.7480314960629921" right="0.7480314960629921" top="0.52" bottom="0.54"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裕華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Ronson</dc:creator>
  <cp:keywords/>
  <dc:description/>
  <cp:lastModifiedBy>Ronson</cp:lastModifiedBy>
  <cp:lastPrinted>2018-04-25T10:06:42Z</cp:lastPrinted>
  <dcterms:created xsi:type="dcterms:W3CDTF">2004-02-17T06:04:31Z</dcterms:created>
  <dcterms:modified xsi:type="dcterms:W3CDTF">2018-04-25T12:34:48Z</dcterms:modified>
  <cp:category/>
  <cp:version/>
  <cp:contentType/>
  <cp:contentStatus/>
</cp:coreProperties>
</file>